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495" activeTab="0"/>
  </bookViews>
  <sheets>
    <sheet name="pl" sheetId="1" r:id="rId1"/>
    <sheet name="bs" sheetId="2" r:id="rId2"/>
    <sheet name="notes" sheetId="3" r:id="rId3"/>
  </sheets>
  <definedNames>
    <definedName name="_xlnm.Print_Area" localSheetId="1">'bs'!$A$1:$H$56</definedName>
    <definedName name="_xlnm.Print_Area" localSheetId="2">'notes'!$A$1:$K$201</definedName>
    <definedName name="_xlnm.Print_Area" localSheetId="0">'pl'!$A$1:$L$60</definedName>
  </definedNames>
  <calcPr fullCalcOnLoad="1"/>
</workbook>
</file>

<file path=xl/sharedStrings.xml><?xml version="1.0" encoding="utf-8"?>
<sst xmlns="http://schemas.openxmlformats.org/spreadsheetml/2006/main" count="255" uniqueCount="204">
  <si>
    <t>CHEMICAL COMPANY OF MALAYSIA BERHAD (5136-T)</t>
  </si>
  <si>
    <t>(Incorporated in Malaysia)</t>
  </si>
  <si>
    <t>QUARTERLY REPORT ON CONSOLIDATED RESULTS</t>
  </si>
  <si>
    <t>CUMULATIVE</t>
  </si>
  <si>
    <t xml:space="preserve">RM'000 </t>
  </si>
  <si>
    <t>RM'000</t>
  </si>
  <si>
    <t>(b)</t>
  </si>
  <si>
    <t>Investment income</t>
  </si>
  <si>
    <t>(c)</t>
  </si>
  <si>
    <t>(d)</t>
  </si>
  <si>
    <t>-</t>
  </si>
  <si>
    <t>(e)</t>
  </si>
  <si>
    <t>Operating profit after interest on borrowings, depreciation and amortisation and exceptional items but before income tax, minority items and extraordinary items</t>
  </si>
  <si>
    <t>(f)</t>
  </si>
  <si>
    <t>(g)</t>
  </si>
  <si>
    <t>(h)</t>
  </si>
  <si>
    <t>Taxation</t>
  </si>
  <si>
    <t>(i)</t>
  </si>
  <si>
    <t>(j)</t>
  </si>
  <si>
    <t>Other income including interest income</t>
  </si>
  <si>
    <t>- 2 -</t>
  </si>
  <si>
    <t>AS AT</t>
  </si>
  <si>
    <t>- 3 -</t>
  </si>
  <si>
    <t>Notes :</t>
  </si>
  <si>
    <t>Accounting Policies</t>
  </si>
  <si>
    <t>Exceptional Items</t>
  </si>
  <si>
    <t>Extraordinary Items</t>
  </si>
  <si>
    <t>There were no extraordinary items included in the results of the Group.</t>
  </si>
  <si>
    <t>Quoted Securities</t>
  </si>
  <si>
    <t>a)</t>
  </si>
  <si>
    <t>Total Purchases</t>
  </si>
  <si>
    <t>b)</t>
  </si>
  <si>
    <t>At Cost</t>
  </si>
  <si>
    <t>- 4 -</t>
  </si>
  <si>
    <t>Changes in the Composition of the Group</t>
  </si>
  <si>
    <t>Seasonal or Cyclical Factors</t>
  </si>
  <si>
    <t>No. of</t>
  </si>
  <si>
    <t>Lowest</t>
  </si>
  <si>
    <t>Highest</t>
  </si>
  <si>
    <t>Average</t>
  </si>
  <si>
    <t>Total</t>
  </si>
  <si>
    <t>Month</t>
  </si>
  <si>
    <t>shares</t>
  </si>
  <si>
    <t>Consideration</t>
  </si>
  <si>
    <t>(RM)</t>
  </si>
  <si>
    <t>Group Borrowings and Debt Securities</t>
  </si>
  <si>
    <t xml:space="preserve">   Bank overdraft</t>
  </si>
  <si>
    <t xml:space="preserve">   Bankers acceptance</t>
  </si>
  <si>
    <t xml:space="preserve">   Repayable within 12 months</t>
  </si>
  <si>
    <t xml:space="preserve">   Repayable after 12 months</t>
  </si>
  <si>
    <t>- 5 -</t>
  </si>
  <si>
    <t>Contingent Liabilities</t>
  </si>
  <si>
    <t>Off Balance Sheet Financial Instruments</t>
  </si>
  <si>
    <t>Material Litigation</t>
  </si>
  <si>
    <t>Review of Performance of the Company and its Principal Subsidiaries</t>
  </si>
  <si>
    <t>Variance of Actual Profit  from Forecast Profit</t>
  </si>
  <si>
    <t>Not applicable.</t>
  </si>
  <si>
    <t>By Order of the Board</t>
  </si>
  <si>
    <t>E YAGAMBARAM</t>
  </si>
  <si>
    <t>Company Secretary</t>
  </si>
  <si>
    <t>Share in the results of associated companies</t>
  </si>
  <si>
    <t>Profit before taxation, minority interests and extraordinary items</t>
  </si>
  <si>
    <t>(ii)  Less: Minority Interests</t>
  </si>
  <si>
    <t>(k)</t>
  </si>
  <si>
    <t>(iii) Extraordinary items attributable</t>
  </si>
  <si>
    <t xml:space="preserve">       to members of the company</t>
  </si>
  <si>
    <t>(l)</t>
  </si>
  <si>
    <t>Profit after taxation and extraordinary items attributable to members of the Company</t>
  </si>
  <si>
    <t>3 (a)</t>
  </si>
  <si>
    <t>(AUDITED)</t>
  </si>
  <si>
    <t>(i)   Extraordinary items</t>
  </si>
  <si>
    <t>Profit after taxation attributable to members of the  Company</t>
  </si>
  <si>
    <t>1 (a)</t>
  </si>
  <si>
    <t>2 (a)</t>
  </si>
  <si>
    <t>Investment in Associated Companies</t>
  </si>
  <si>
    <t>Long Term Investments</t>
  </si>
  <si>
    <t>Research and Development Expenditure</t>
  </si>
  <si>
    <t>Cash and Bank Balances</t>
  </si>
  <si>
    <t>Short Term Borrowings</t>
  </si>
  <si>
    <t>Current Assets</t>
  </si>
  <si>
    <t>Current Liabilities</t>
  </si>
  <si>
    <t>Net Current Assets</t>
  </si>
  <si>
    <t>Net Assets Employed</t>
  </si>
  <si>
    <t>Shareholders' Funds</t>
  </si>
  <si>
    <t>Share Capital</t>
  </si>
  <si>
    <t>Treasury Shares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</si>
  <si>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</si>
  <si>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</si>
  <si>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</si>
  <si>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</si>
  <si>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</si>
  <si>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</si>
  <si>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</si>
  <si>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</si>
  <si>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</si>
  <si>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</si>
  <si>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</si>
  <si>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 xml:space="preserve">       shares) (sen)</t>
  </si>
  <si>
    <t>Operating profit before interest on borrowings, depreciation and amortisation, exceptional items, income tax, minority items and extraordinary items</t>
  </si>
  <si>
    <t>(i)   Profit after taxation before deducting</t>
  </si>
  <si>
    <t xml:space="preserve">       minority interests</t>
  </si>
  <si>
    <t>Provision for diminution in value</t>
  </si>
  <si>
    <t xml:space="preserve">-       </t>
  </si>
  <si>
    <t>At Book Value</t>
  </si>
  <si>
    <t>Market Value</t>
  </si>
  <si>
    <t>Status of corporate proposals that have been announced by the Company but not completed as at the date of this announcement</t>
  </si>
  <si>
    <t>Loan guarantee for a subsidiary</t>
  </si>
  <si>
    <t>Material changes in the Quarterly Results compared to the results of the Preceding Quarter</t>
  </si>
  <si>
    <t>Short Term Bank Borrowings (unsecured)</t>
  </si>
  <si>
    <t>Segmental Information</t>
  </si>
  <si>
    <t>- 6 -</t>
  </si>
  <si>
    <t>Other Capital Reserves</t>
  </si>
  <si>
    <t>price</t>
  </si>
  <si>
    <t xml:space="preserve">      Unsecured bonds in Ringgit Malaysia</t>
  </si>
  <si>
    <t>Share buy-backs</t>
  </si>
  <si>
    <t>purchased</t>
  </si>
  <si>
    <t>paid</t>
  </si>
  <si>
    <t>Total assets employed (RM'000)</t>
  </si>
  <si>
    <t>Loans</t>
  </si>
  <si>
    <t xml:space="preserve">      Unsecured term loans in US Dollars</t>
  </si>
  <si>
    <t xml:space="preserve">      Secured term loans in Ringgit Malaysia</t>
  </si>
  <si>
    <t xml:space="preserve">      Revolving loan</t>
  </si>
  <si>
    <t>There were no exceptional items included in the results of the Group.</t>
  </si>
  <si>
    <t xml:space="preserve">      Unsecured term loans in Ringgit Malaysia</t>
  </si>
  <si>
    <t xml:space="preserve">   Chemicals</t>
  </si>
  <si>
    <t>Less: Interest on borrowings</t>
  </si>
  <si>
    <t>Less: Depreciation</t>
  </si>
  <si>
    <t>Add: Exceptional items</t>
  </si>
  <si>
    <t>Add: Taxation</t>
  </si>
  <si>
    <t>There were no outstanding corporate proposals.</t>
  </si>
  <si>
    <t>CONSOLIDATED INCOME STATEMENTS</t>
  </si>
  <si>
    <t>Remarks</t>
  </si>
  <si>
    <t>N/A</t>
  </si>
  <si>
    <t>CONSOLIDATED BALANCE SHEETS</t>
  </si>
  <si>
    <t>Taxation charge of the Group for the financial year-to-date was as follows:</t>
  </si>
  <si>
    <t>Deferred Taxation</t>
  </si>
  <si>
    <t>Sales of the Fertilizers division are largely dependent on weather conditions and price of crude palm oil while sales of the Chemicals division are normally lower during festive months.</t>
  </si>
  <si>
    <t>Revenue</t>
  </si>
  <si>
    <t>Earnings per share based on 2(l) above after deducting any provision for preference dividends, if any:-</t>
  </si>
  <si>
    <t>31.12.01</t>
  </si>
  <si>
    <t>Property, plant and equipment</t>
  </si>
  <si>
    <t>Inventories</t>
  </si>
  <si>
    <t>Trade Receivables</t>
  </si>
  <si>
    <t>Other Receivables</t>
  </si>
  <si>
    <t>Trade Payables</t>
  </si>
  <si>
    <t>Other Payables</t>
  </si>
  <si>
    <t>Hire Purchase Creditor</t>
  </si>
  <si>
    <t>Revaluation Reserve</t>
  </si>
  <si>
    <t>The financial statements of the Group are prepared using the same accounting policies, methods of computation and basis of consolidation as those used in the preparation of the most recent annual financial statements.</t>
  </si>
  <si>
    <t>Year-To-Date</t>
  </si>
  <si>
    <t>Total purchases and disposals of quoted securities were as follows:</t>
  </si>
  <si>
    <t>Total Sale Proceeds</t>
  </si>
  <si>
    <t>Revenue   (RM'000)</t>
  </si>
  <si>
    <t>Subsequent Material Events</t>
  </si>
  <si>
    <t xml:space="preserve">  In respect of profit for the year</t>
  </si>
  <si>
    <t xml:space="preserve">  Reversal for the year</t>
  </si>
  <si>
    <t>October</t>
  </si>
  <si>
    <t>November</t>
  </si>
  <si>
    <t>Closure of books</t>
  </si>
  <si>
    <t>Further notice is hereby given that a Depositor shall qualify for dividend entitlement only in respect of:-</t>
  </si>
  <si>
    <t>(a)</t>
  </si>
  <si>
    <t>Shares bought on the Kuala Lumpur Stock Exchange on a cum entitlement basis according to the Rules of the Kuala Lumpur Stock Exchange.</t>
  </si>
  <si>
    <t>Prospects for the remaining period to the end of the financial year</t>
  </si>
  <si>
    <t xml:space="preserve">                   -</t>
  </si>
  <si>
    <t>Profit/(Loss) before tax (RM'000)</t>
  </si>
  <si>
    <t>(i)   Basic (based on 352,237,366 ordinary</t>
  </si>
  <si>
    <t xml:space="preserve">(ii)  Fully diluted (based on adjusted earnings </t>
  </si>
  <si>
    <t xml:space="preserve">      shares) (sen)</t>
  </si>
  <si>
    <t>Calculation of fully diluted earnings per share is not applicable for 2001 as the effect is anti-dilutive.</t>
  </si>
  <si>
    <t xml:space="preserve">  Under/(Over) provision in respect of previous years</t>
  </si>
  <si>
    <t xml:space="preserve">The lower effective tax rate compared to the statutory tax rate is mainly due to gain on disposal of investment which is not taxable. </t>
  </si>
  <si>
    <t>Profit on Sale of Unquoted Investments and/or Properties</t>
  </si>
  <si>
    <t>Total Profit on Disposal</t>
  </si>
  <si>
    <t>There were no changes in the composition of the Group for the current financial year to date.</t>
  </si>
  <si>
    <t>There were no share buy-backs for the current financial year to date.</t>
  </si>
  <si>
    <t>Overall, the Group's profits are expected to improve compared to 2001 as the economy continues to recover.</t>
  </si>
  <si>
    <t>FOR THE FINANCIAL QUARTER ENDED 30 JUNE 2002</t>
  </si>
  <si>
    <t>QUARTER 2</t>
  </si>
  <si>
    <t>6 MONTHS</t>
  </si>
  <si>
    <t xml:space="preserve">      of RM46,063,000 for 6 months ended</t>
  </si>
  <si>
    <t xml:space="preserve">      30 June 2002 and RM32,660,000 for </t>
  </si>
  <si>
    <t xml:space="preserve">      Quarter 2, 2002 on 441,219,500 ordinary</t>
  </si>
  <si>
    <t>30.06.02</t>
  </si>
  <si>
    <t>Real Property Gain Tax</t>
  </si>
  <si>
    <t>Profit on sale of unquoted investments and/or properties are as follows:</t>
  </si>
  <si>
    <t>Quarter 2,</t>
  </si>
  <si>
    <t>Profit on sale of unquoted investments</t>
  </si>
  <si>
    <t>Profit on sale of properties</t>
  </si>
  <si>
    <t>Investments in quoted shares as at 30 June 2002 were as follows:</t>
  </si>
  <si>
    <t>The Group borrowings as at 30 June 2002 were as follows:</t>
  </si>
  <si>
    <t>Contingent liabilities of the Company as at 5 August 2002 (the latest practicable date which is not earlier than 7 days from the date of issue of this quarterly report) comprise the following:</t>
  </si>
  <si>
    <t>The Group did not have any financial instruments with off balance sheet risk as at 5 August 2002, the latest practicable date which is not earlier than 7 days from the date of issue of this quarterly report.</t>
  </si>
  <si>
    <t>The Group is not engaged in any material litigation as at 5 August 2002, the latest practicable date which is not earlier than 7 days from the date of issue of this quarterly report.</t>
  </si>
  <si>
    <t>The results for the current financial year to date have not been affected by any transaction or event of a material or unusual nature which has arisen between 30 June 2002 and 5 August 2002, the latest practicable date which is not earlier than 7 days from the date of issue of this quarterly report.</t>
  </si>
  <si>
    <t>8 August 2002</t>
  </si>
  <si>
    <t xml:space="preserve">Profit before tax for the quarter was 444% higher compared to the corresponding quarter in 2001. This was mainly due to higher profits from the sale of fertilizers and investments. </t>
  </si>
  <si>
    <t>Interim Dividend</t>
  </si>
  <si>
    <t>The Board of Directors of the Company has declared a gross interim dividend of 3.0 sen per share (2.16 sen per share, net of tax).</t>
  </si>
  <si>
    <t>Shares deposited into the Depositor's Securities account before 12.30 p.m. on 10 September 2002 (in respect of shares which are exempted from mandatory deposit);</t>
  </si>
  <si>
    <t>Shares transferred into the Depositor's Securities Account before 12.30 p.m. on 12 September 2002 in respect of ordinary transfer; and</t>
  </si>
  <si>
    <t xml:space="preserve">Revenue for Quarter 2, 2002 increased by 11% compared to Quarter 1, 2002 due mainly to higher revenue from all business divisions except for the Chemicals division. The improved fertilizer business arising from steady palm oil prices and profit on sale of investments totalling RM33 million resulted in an increase of 143% in current quarter's profits compared to the preceding quarter. </t>
  </si>
  <si>
    <t>(UNAUDITED)</t>
  </si>
  <si>
    <t>Notice is hereby given that the Register of Members of the Company will be closed on 16 September 2002 for the purpose of preparing dividend warrants. The dividend will be paid on 20 September 2002 to shareholders whose names appear in the Record of Depositors on 12 September 2002.</t>
  </si>
  <si>
    <t>The Group's audited results for the financial quarter and six months ended 30 June 2002 are summarised as below:</t>
  </si>
</sst>
</file>

<file path=xl/styles.xml><?xml version="1.0" encoding="utf-8"?>
<styleSheet xmlns="http://schemas.openxmlformats.org/spreadsheetml/2006/main">
  <numFmts count="43">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m/d/yyyy"/>
  </numFmts>
  <fonts count="6">
    <font>
      <sz val="10"/>
      <name val="Book Antiqua"/>
      <family val="0"/>
    </font>
    <font>
      <sz val="12"/>
      <name val="Times New Roman"/>
      <family val="1"/>
    </font>
    <font>
      <b/>
      <sz val="12"/>
      <name val="Times New Roman"/>
      <family val="1"/>
    </font>
    <font>
      <sz val="12"/>
      <color indexed="10"/>
      <name val="Times New Roman"/>
      <family val="1"/>
    </font>
    <font>
      <b/>
      <sz val="12"/>
      <color indexed="8"/>
      <name val="Times New Roman"/>
      <family val="1"/>
    </font>
    <font>
      <sz val="12"/>
      <color indexed="8"/>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1" fillId="0" borderId="0" xfId="0" applyFont="1" applyAlignment="1">
      <alignment/>
    </xf>
    <xf numFmtId="9" fontId="1"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9"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9" fontId="1" fillId="0" borderId="0" xfId="0" applyNumberFormat="1" applyFont="1" applyAlignment="1">
      <alignment/>
    </xf>
    <xf numFmtId="181"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182" fontId="2" fillId="0" borderId="4" xfId="0" applyNumberFormat="1" applyFont="1" applyBorder="1" applyAlignment="1">
      <alignment/>
    </xf>
    <xf numFmtId="182" fontId="2" fillId="0" borderId="5" xfId="0" applyNumberFormat="1" applyFont="1" applyBorder="1" applyAlignment="1">
      <alignment/>
    </xf>
    <xf numFmtId="182" fontId="1" fillId="0" borderId="4" xfId="0" applyNumberFormat="1" applyFont="1" applyBorder="1" applyAlignment="1">
      <alignment/>
    </xf>
    <xf numFmtId="182" fontId="1" fillId="0" borderId="6" xfId="0" applyNumberFormat="1" applyFont="1" applyBorder="1" applyAlignment="1">
      <alignment/>
    </xf>
    <xf numFmtId="182" fontId="2" fillId="0" borderId="7" xfId="0" applyNumberFormat="1" applyFont="1" applyBorder="1" applyAlignment="1">
      <alignment/>
    </xf>
    <xf numFmtId="182" fontId="2" fillId="0" borderId="8" xfId="0" applyNumberFormat="1" applyFont="1" applyBorder="1" applyAlignment="1">
      <alignment/>
    </xf>
    <xf numFmtId="182" fontId="1" fillId="0" borderId="7" xfId="0" applyNumberFormat="1" applyFont="1" applyBorder="1" applyAlignment="1">
      <alignment/>
    </xf>
    <xf numFmtId="182" fontId="1" fillId="0" borderId="9" xfId="0" applyNumberFormat="1" applyFont="1" applyBorder="1" applyAlignment="1">
      <alignment/>
    </xf>
    <xf numFmtId="182" fontId="1" fillId="0" borderId="0" xfId="0" applyNumberFormat="1" applyFont="1" applyAlignment="1">
      <alignment vertical="top" wrapText="1"/>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5" xfId="0" applyNumberFormat="1" applyFont="1" applyBorder="1" applyAlignment="1">
      <alignment/>
    </xf>
    <xf numFmtId="182" fontId="2" fillId="0" borderId="0" xfId="0" applyNumberFormat="1" applyFont="1" applyAlignment="1">
      <alignment/>
    </xf>
    <xf numFmtId="182" fontId="2" fillId="0" borderId="10" xfId="0" applyNumberFormat="1" applyFont="1" applyBorder="1" applyAlignment="1">
      <alignment/>
    </xf>
    <xf numFmtId="182" fontId="1" fillId="0" borderId="10" xfId="0" applyNumberFormat="1" applyFont="1" applyBorder="1" applyAlignment="1">
      <alignment/>
    </xf>
    <xf numFmtId="182" fontId="2" fillId="0" borderId="3" xfId="0" applyNumberFormat="1" applyFont="1" applyBorder="1" applyAlignment="1">
      <alignment/>
    </xf>
    <xf numFmtId="182" fontId="1" fillId="0" borderId="3" xfId="0" applyNumberFormat="1" applyFont="1" applyBorder="1" applyAlignment="1">
      <alignment/>
    </xf>
    <xf numFmtId="182" fontId="2" fillId="0" borderId="11" xfId="0" applyNumberFormat="1" applyFont="1" applyBorder="1" applyAlignment="1">
      <alignment/>
    </xf>
    <xf numFmtId="182" fontId="1"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3" fontId="1" fillId="0" borderId="5" xfId="0" applyNumberFormat="1"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84" fontId="2" fillId="0" borderId="4" xfId="0" applyNumberFormat="1" applyFont="1" applyBorder="1" applyAlignment="1">
      <alignment/>
    </xf>
    <xf numFmtId="184" fontId="2" fillId="0" borderId="5" xfId="0" applyNumberFormat="1" applyFont="1" applyBorder="1" applyAlignment="1">
      <alignment/>
    </xf>
    <xf numFmtId="184" fontId="1" fillId="0" borderId="4" xfId="0" applyNumberFormat="1" applyFont="1" applyBorder="1" applyAlignment="1">
      <alignment/>
    </xf>
    <xf numFmtId="184" fontId="1" fillId="0" borderId="5" xfId="0" applyNumberFormat="1" applyFont="1" applyBorder="1" applyAlignment="1">
      <alignment/>
    </xf>
    <xf numFmtId="182" fontId="1" fillId="0" borderId="2" xfId="0" applyNumberFormat="1" applyFont="1" applyBorder="1" applyAlignment="1">
      <alignment horizontal="right"/>
    </xf>
    <xf numFmtId="185" fontId="2" fillId="0" borderId="2" xfId="0" applyNumberFormat="1" applyFont="1" applyBorder="1" applyAlignment="1">
      <alignment/>
    </xf>
    <xf numFmtId="185" fontId="2" fillId="0" borderId="0" xfId="0" applyNumberFormat="1" applyFont="1" applyBorder="1" applyAlignment="1">
      <alignment/>
    </xf>
    <xf numFmtId="185" fontId="1" fillId="0" borderId="2" xfId="0" applyNumberFormat="1" applyFont="1" applyBorder="1" applyAlignment="1">
      <alignment/>
    </xf>
    <xf numFmtId="185" fontId="1" fillId="0" borderId="0" xfId="0" applyNumberFormat="1" applyFont="1" applyBorder="1" applyAlignment="1">
      <alignment/>
    </xf>
    <xf numFmtId="185" fontId="1" fillId="0" borderId="1" xfId="0" applyNumberFormat="1" applyFont="1" applyBorder="1" applyAlignment="1">
      <alignment/>
    </xf>
    <xf numFmtId="0" fontId="1" fillId="0" borderId="9" xfId="0" applyFont="1" applyBorder="1" applyAlignment="1">
      <alignment/>
    </xf>
    <xf numFmtId="0" fontId="1" fillId="0" borderId="0" xfId="0" applyNumberFormat="1" applyFont="1" applyAlignment="1" quotePrefix="1">
      <alignment horizontal="right"/>
    </xf>
    <xf numFmtId="3" fontId="1" fillId="0" borderId="2" xfId="0" applyNumberFormat="1" applyFont="1" applyBorder="1" applyAlignment="1">
      <alignment horizontal="right"/>
    </xf>
    <xf numFmtId="0" fontId="1" fillId="0" borderId="0" xfId="0" applyFont="1" applyAlignment="1">
      <alignment horizontal="left" vertical="top" wrapText="1"/>
    </xf>
    <xf numFmtId="0" fontId="2" fillId="0" borderId="0" xfId="0" applyFont="1" applyAlignment="1">
      <alignment vertical="top"/>
    </xf>
    <xf numFmtId="0" fontId="1" fillId="0" borderId="0"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2" xfId="0" applyFont="1" applyBorder="1" applyAlignment="1">
      <alignment horizontal="center" vertical="top" wrapText="1"/>
    </xf>
    <xf numFmtId="182" fontId="1" fillId="0" borderId="12" xfId="0" applyNumberFormat="1" applyFont="1" applyBorder="1" applyAlignment="1">
      <alignment/>
    </xf>
    <xf numFmtId="182" fontId="1" fillId="0" borderId="15" xfId="0" applyNumberFormat="1" applyFont="1" applyBorder="1" applyAlignment="1">
      <alignment/>
    </xf>
    <xf numFmtId="182" fontId="1" fillId="0" borderId="16" xfId="0" applyNumberFormat="1" applyFont="1" applyBorder="1" applyAlignment="1">
      <alignment/>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righ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0" fontId="2" fillId="0" borderId="0" xfId="0" applyFont="1" applyAlignment="1" quotePrefix="1">
      <alignment horizontal="center"/>
    </xf>
    <xf numFmtId="3" fontId="1" fillId="0" borderId="0" xfId="0" applyNumberFormat="1" applyFont="1" applyBorder="1" applyAlignment="1">
      <alignment/>
    </xf>
    <xf numFmtId="0" fontId="1" fillId="0" borderId="0" xfId="0" applyFont="1" applyAlignment="1">
      <alignment vertical="top"/>
    </xf>
    <xf numFmtId="0" fontId="1" fillId="0" borderId="17" xfId="0" applyFont="1" applyBorder="1" applyAlignment="1">
      <alignment/>
    </xf>
    <xf numFmtId="0" fontId="1" fillId="0" borderId="18" xfId="0" applyFont="1" applyBorder="1" applyAlignment="1">
      <alignment/>
    </xf>
    <xf numFmtId="184" fontId="1" fillId="0" borderId="6" xfId="0" applyNumberFormat="1" applyFont="1" applyBorder="1" applyAlignment="1">
      <alignment/>
    </xf>
    <xf numFmtId="182" fontId="2" fillId="0" borderId="1" xfId="0" applyNumberFormat="1" applyFont="1" applyBorder="1" applyAlignment="1">
      <alignment horizontal="center"/>
    </xf>
    <xf numFmtId="0" fontId="0" fillId="0" borderId="1" xfId="0" applyBorder="1" applyAlignment="1">
      <alignment/>
    </xf>
    <xf numFmtId="4" fontId="1" fillId="0" borderId="12" xfId="0" applyNumberFormat="1" applyFont="1" applyBorder="1" applyAlignment="1">
      <alignment horizontal="center"/>
    </xf>
    <xf numFmtId="0" fontId="1" fillId="0" borderId="0" xfId="0" applyNumberFormat="1" applyFont="1" applyAlignment="1">
      <alignment horizontal="right" vertical="top"/>
    </xf>
    <xf numFmtId="182" fontId="2" fillId="0" borderId="2" xfId="0" applyNumberFormat="1" applyFont="1" applyBorder="1" applyAlignment="1">
      <alignment horizontal="right"/>
    </xf>
    <xf numFmtId="185" fontId="1" fillId="0" borderId="1" xfId="0" applyNumberFormat="1" applyFont="1" applyBorder="1" applyAlignment="1">
      <alignment horizontal="center"/>
    </xf>
    <xf numFmtId="182" fontId="1" fillId="0" borderId="1" xfId="0" applyNumberFormat="1" applyFont="1" applyBorder="1" applyAlignment="1">
      <alignment horizontal="center"/>
    </xf>
    <xf numFmtId="197" fontId="1" fillId="0" borderId="2" xfId="0" applyNumberFormat="1" applyFont="1" applyBorder="1" applyAlignment="1">
      <alignment/>
    </xf>
    <xf numFmtId="197" fontId="2" fillId="0" borderId="2" xfId="0" applyNumberFormat="1" applyFont="1" applyBorder="1" applyAlignment="1">
      <alignment/>
    </xf>
    <xf numFmtId="197" fontId="1" fillId="0" borderId="2" xfId="0" applyNumberFormat="1" applyFont="1" applyBorder="1" applyAlignment="1">
      <alignment horizontal="right"/>
    </xf>
    <xf numFmtId="196" fontId="2" fillId="0" borderId="2" xfId="0" applyNumberFormat="1" applyFont="1" applyBorder="1" applyAlignment="1">
      <alignment horizontal="right"/>
    </xf>
    <xf numFmtId="185" fontId="2" fillId="0" borderId="0" xfId="0" applyNumberFormat="1" applyFont="1" applyBorder="1" applyAlignment="1">
      <alignment horizontal="right"/>
    </xf>
    <xf numFmtId="185" fontId="1" fillId="0" borderId="1" xfId="0" applyNumberFormat="1" applyFont="1" applyBorder="1" applyAlignment="1">
      <alignment horizontal="right"/>
    </xf>
    <xf numFmtId="185" fontId="2" fillId="0" borderId="2" xfId="0" applyNumberFormat="1" applyFont="1" applyBorder="1" applyAlignment="1">
      <alignment horizontal="right"/>
    </xf>
    <xf numFmtId="0" fontId="1" fillId="0" borderId="0" xfId="0" applyFont="1" applyAlignment="1">
      <alignment horizontal="left" vertical="top"/>
    </xf>
    <xf numFmtId="37" fontId="1" fillId="0" borderId="0" xfId="15" applyNumberFormat="1" applyFont="1" applyAlignment="1">
      <alignment horizontal="right" vertical="top" wrapText="1"/>
    </xf>
    <xf numFmtId="37" fontId="1" fillId="0" borderId="3" xfId="0" applyNumberFormat="1" applyFont="1" applyBorder="1" applyAlignment="1">
      <alignment horizontal="right" vertical="top" wrapText="1"/>
    </xf>
    <xf numFmtId="37" fontId="1" fillId="0" borderId="0" xfId="0" applyNumberFormat="1" applyFont="1" applyBorder="1" applyAlignment="1">
      <alignment horizontal="right" vertical="top" wrapText="1"/>
    </xf>
    <xf numFmtId="0" fontId="3" fillId="0" borderId="0" xfId="0" applyFont="1" applyAlignment="1">
      <alignment/>
    </xf>
    <xf numFmtId="0" fontId="3" fillId="0" borderId="0" xfId="0" applyFont="1" applyAlignment="1">
      <alignment horizontal="left" vertical="top" wrapText="1"/>
    </xf>
    <xf numFmtId="0" fontId="4" fillId="0" borderId="0" xfId="0" applyFont="1" applyAlignment="1">
      <alignment/>
    </xf>
    <xf numFmtId="0" fontId="5" fillId="0" borderId="0" xfId="0" applyFont="1" applyAlignment="1">
      <alignment/>
    </xf>
    <xf numFmtId="40" fontId="2" fillId="0" borderId="2" xfId="0" applyNumberFormat="1" applyFont="1" applyBorder="1" applyAlignment="1">
      <alignment horizontal="right"/>
    </xf>
    <xf numFmtId="37" fontId="1" fillId="0" borderId="0" xfId="0" applyNumberFormat="1" applyFont="1" applyAlignment="1">
      <alignment/>
    </xf>
    <xf numFmtId="37" fontId="1" fillId="0" borderId="0" xfId="0" applyNumberFormat="1" applyFont="1" applyAlignment="1" quotePrefix="1">
      <alignment horizontal="left"/>
    </xf>
    <xf numFmtId="0" fontId="1" fillId="0" borderId="0" xfId="0" applyNumberFormat="1" applyFont="1" applyAlignment="1">
      <alignment/>
    </xf>
    <xf numFmtId="179" fontId="1" fillId="0" borderId="0" xfId="0" applyNumberFormat="1" applyFont="1" applyAlignment="1" quotePrefix="1">
      <alignment horizontal="left"/>
    </xf>
    <xf numFmtId="185" fontId="1" fillId="0" borderId="0" xfId="0" applyNumberFormat="1" applyFont="1" applyBorder="1" applyAlignment="1">
      <alignment horizontal="right"/>
    </xf>
    <xf numFmtId="197" fontId="2" fillId="0" borderId="2" xfId="0" applyNumberFormat="1" applyFont="1" applyBorder="1" applyAlignment="1">
      <alignment horizontal="right"/>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xf>
    <xf numFmtId="182" fontId="2" fillId="0" borderId="2" xfId="0" applyNumberFormat="1" applyFont="1" applyBorder="1" applyAlignment="1">
      <alignment horizontal="center"/>
    </xf>
    <xf numFmtId="182" fontId="2" fillId="0" borderId="1" xfId="0" applyNumberFormat="1" applyFont="1" applyBorder="1" applyAlignment="1">
      <alignment horizontal="center"/>
    </xf>
    <xf numFmtId="182" fontId="1" fillId="0" borderId="2" xfId="0" applyNumberFormat="1" applyFont="1" applyBorder="1" applyAlignment="1">
      <alignment horizontal="center"/>
    </xf>
    <xf numFmtId="182" fontId="1" fillId="0" borderId="1"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quotePrefix="1">
      <alignment horizontal="center"/>
    </xf>
    <xf numFmtId="0" fontId="2" fillId="0" borderId="0" xfId="0" applyFont="1" applyAlignment="1">
      <alignment horizontal="left" vertical="top"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142875</xdr:rowOff>
    </xdr:from>
    <xdr:to>
      <xdr:col>3</xdr:col>
      <xdr:colOff>561975</xdr:colOff>
      <xdr:row>3</xdr:row>
      <xdr:rowOff>9525</xdr:rowOff>
    </xdr:to>
    <xdr:pic>
      <xdr:nvPicPr>
        <xdr:cNvPr id="1" name="Picture 2"/>
        <xdr:cNvPicPr preferRelativeResize="1">
          <a:picLocks noChangeAspect="1"/>
        </xdr:cNvPicPr>
      </xdr:nvPicPr>
      <xdr:blipFill>
        <a:blip r:embed="rId1"/>
        <a:stretch>
          <a:fillRect/>
        </a:stretch>
      </xdr:blipFill>
      <xdr:spPr>
        <a:xfrm>
          <a:off x="3590925" y="142875"/>
          <a:ext cx="485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73"/>
  <sheetViews>
    <sheetView tabSelected="1" zoomScale="80" zoomScaleNormal="80" workbookViewId="0" topLeftCell="A1">
      <selection activeCell="F27" sqref="F27"/>
    </sheetView>
  </sheetViews>
  <sheetFormatPr defaultColWidth="9.140625" defaultRowHeight="13.5"/>
  <cols>
    <col min="1" max="1" width="5.7109375" style="1" customWidth="1"/>
    <col min="2" max="2" width="1.7109375" style="1" customWidth="1"/>
    <col min="3" max="3" width="45.28125" style="1" customWidth="1"/>
    <col min="4" max="4" width="8.8515625" style="1" customWidth="1"/>
    <col min="5" max="5" width="11.7109375" style="1" customWidth="1"/>
    <col min="6" max="6" width="1.7109375" style="1" customWidth="1"/>
    <col min="7" max="7" width="11.7109375" style="1" customWidth="1"/>
    <col min="8" max="8" width="1.7109375" style="1" customWidth="1"/>
    <col min="9" max="9" width="11.7109375" style="1" customWidth="1"/>
    <col min="10" max="10" width="1.7109375" style="1" customWidth="1"/>
    <col min="11" max="11" width="11.7109375" style="1" customWidth="1"/>
    <col min="12" max="12" width="1.7109375" style="1" customWidth="1"/>
    <col min="13" max="16384" width="9.140625" style="1" customWidth="1"/>
  </cols>
  <sheetData>
    <row r="1" ht="15.75"/>
    <row r="2" ht="15.75">
      <c r="N2" s="2"/>
    </row>
    <row r="3" ht="15.75"/>
    <row r="4" ht="5.25" customHeight="1"/>
    <row r="5" spans="1:12" ht="15.75">
      <c r="A5" s="146" t="s">
        <v>0</v>
      </c>
      <c r="B5" s="146"/>
      <c r="C5" s="146"/>
      <c r="D5" s="146"/>
      <c r="E5" s="146"/>
      <c r="F5" s="146"/>
      <c r="G5" s="146"/>
      <c r="H5" s="146"/>
      <c r="I5" s="146"/>
      <c r="J5" s="146"/>
      <c r="K5" s="146"/>
      <c r="L5" s="146"/>
    </row>
    <row r="6" spans="1:12" ht="15.75">
      <c r="A6" s="146" t="s">
        <v>1</v>
      </c>
      <c r="B6" s="146"/>
      <c r="C6" s="146"/>
      <c r="D6" s="146"/>
      <c r="E6" s="146"/>
      <c r="F6" s="146"/>
      <c r="G6" s="146"/>
      <c r="H6" s="146"/>
      <c r="I6" s="146"/>
      <c r="J6" s="146"/>
      <c r="K6" s="146"/>
      <c r="L6" s="146"/>
    </row>
    <row r="7" ht="9.75" customHeight="1"/>
    <row r="8" spans="1:12" ht="15.75">
      <c r="A8" s="146" t="s">
        <v>2</v>
      </c>
      <c r="B8" s="146"/>
      <c r="C8" s="146"/>
      <c r="D8" s="146"/>
      <c r="E8" s="146"/>
      <c r="F8" s="146"/>
      <c r="G8" s="146"/>
      <c r="H8" s="146"/>
      <c r="I8" s="146"/>
      <c r="J8" s="146"/>
      <c r="K8" s="146"/>
      <c r="L8" s="146"/>
    </row>
    <row r="9" spans="1:12" ht="15.75">
      <c r="A9" s="146" t="s">
        <v>176</v>
      </c>
      <c r="B9" s="146"/>
      <c r="C9" s="146"/>
      <c r="D9" s="146"/>
      <c r="E9" s="146"/>
      <c r="F9" s="146"/>
      <c r="G9" s="146"/>
      <c r="H9" s="146"/>
      <c r="I9" s="146"/>
      <c r="J9" s="146"/>
      <c r="K9" s="146"/>
      <c r="L9" s="146"/>
    </row>
    <row r="11" ht="15.75">
      <c r="A11" s="1" t="s">
        <v>203</v>
      </c>
    </row>
    <row r="13" spans="1:2" ht="15.75">
      <c r="A13" s="5" t="s">
        <v>130</v>
      </c>
      <c r="B13" s="5"/>
    </row>
    <row r="14" ht="9.75" customHeight="1"/>
    <row r="15" spans="5:12" ht="15" customHeight="1">
      <c r="E15" s="142" t="s">
        <v>177</v>
      </c>
      <c r="F15" s="143"/>
      <c r="G15" s="143"/>
      <c r="H15" s="143"/>
      <c r="I15" s="138" t="s">
        <v>3</v>
      </c>
      <c r="J15" s="139"/>
      <c r="K15" s="139"/>
      <c r="L15" s="141"/>
    </row>
    <row r="16" spans="5:12" ht="15" customHeight="1">
      <c r="E16" s="144"/>
      <c r="F16" s="145"/>
      <c r="G16" s="145"/>
      <c r="H16" s="145"/>
      <c r="I16" s="132" t="s">
        <v>178</v>
      </c>
      <c r="J16" s="133"/>
      <c r="K16" s="133"/>
      <c r="L16" s="140"/>
    </row>
    <row r="17" spans="5:12" ht="15" customHeight="1">
      <c r="E17" s="138">
        <v>2002</v>
      </c>
      <c r="F17" s="139"/>
      <c r="G17" s="134">
        <v>2001</v>
      </c>
      <c r="H17" s="135"/>
      <c r="I17" s="138">
        <v>2002</v>
      </c>
      <c r="J17" s="139"/>
      <c r="K17" s="134">
        <v>2001</v>
      </c>
      <c r="L17" s="135"/>
    </row>
    <row r="18" spans="5:12" ht="15" customHeight="1">
      <c r="E18" s="132" t="s">
        <v>4</v>
      </c>
      <c r="F18" s="133"/>
      <c r="G18" s="136" t="s">
        <v>5</v>
      </c>
      <c r="H18" s="137"/>
      <c r="I18" s="132" t="s">
        <v>4</v>
      </c>
      <c r="J18" s="133"/>
      <c r="K18" s="136" t="s">
        <v>5</v>
      </c>
      <c r="L18" s="137"/>
    </row>
    <row r="19" spans="5:15" ht="9.75" customHeight="1">
      <c r="E19" s="10"/>
      <c r="F19" s="11"/>
      <c r="G19" s="10"/>
      <c r="H19" s="11"/>
      <c r="I19" s="10"/>
      <c r="J19" s="11"/>
      <c r="K19" s="92"/>
      <c r="L19" s="93"/>
      <c r="N19" s="17"/>
      <c r="O19" s="17"/>
    </row>
    <row r="20" spans="1:15" ht="15" customHeight="1">
      <c r="A20" s="13" t="s">
        <v>72</v>
      </c>
      <c r="B20" s="13"/>
      <c r="C20" s="1" t="s">
        <v>137</v>
      </c>
      <c r="E20" s="21">
        <v>132085</v>
      </c>
      <c r="F20" s="22"/>
      <c r="G20" s="23">
        <v>130335</v>
      </c>
      <c r="H20" s="24"/>
      <c r="I20" s="21">
        <v>251203</v>
      </c>
      <c r="J20" s="22"/>
      <c r="K20" s="23">
        <v>249190</v>
      </c>
      <c r="L20" s="25"/>
      <c r="M20" s="26"/>
      <c r="N20" s="26"/>
      <c r="O20" s="26"/>
    </row>
    <row r="21" spans="1:15" ht="15" customHeight="1">
      <c r="A21" s="13" t="s">
        <v>6</v>
      </c>
      <c r="B21" s="13"/>
      <c r="C21" s="1" t="s">
        <v>7</v>
      </c>
      <c r="E21" s="36">
        <v>33405</v>
      </c>
      <c r="F21" s="95"/>
      <c r="G21" s="23">
        <v>0</v>
      </c>
      <c r="H21" s="24"/>
      <c r="I21" s="36">
        <v>43904</v>
      </c>
      <c r="J21" s="96"/>
      <c r="K21" s="23">
        <v>568</v>
      </c>
      <c r="L21" s="25"/>
      <c r="M21" s="26"/>
      <c r="N21" s="26"/>
      <c r="O21" s="26"/>
    </row>
    <row r="22" spans="1:15" ht="15" customHeight="1">
      <c r="A22" s="14" t="s">
        <v>8</v>
      </c>
      <c r="B22" s="14"/>
      <c r="C22" s="8" t="s">
        <v>19</v>
      </c>
      <c r="E22" s="21">
        <v>8081</v>
      </c>
      <c r="F22" s="22"/>
      <c r="G22" s="23">
        <v>1053</v>
      </c>
      <c r="H22" s="24"/>
      <c r="I22" s="21">
        <f>7621+625</f>
        <v>8246</v>
      </c>
      <c r="J22" s="22"/>
      <c r="K22" s="23">
        <v>3200</v>
      </c>
      <c r="L22" s="25"/>
      <c r="M22" s="26"/>
      <c r="N22" s="26"/>
      <c r="O22" s="26"/>
    </row>
    <row r="23" spans="1:15" ht="7.5" customHeight="1" thickBot="1">
      <c r="A23" s="13"/>
      <c r="B23" s="13"/>
      <c r="E23" s="27"/>
      <c r="F23" s="28"/>
      <c r="G23" s="29"/>
      <c r="H23" s="30"/>
      <c r="I23" s="27"/>
      <c r="J23" s="28"/>
      <c r="K23" s="29"/>
      <c r="L23" s="30"/>
      <c r="M23" s="26"/>
      <c r="N23" s="24"/>
      <c r="O23" s="26"/>
    </row>
    <row r="24" spans="1:15" ht="62.25" customHeight="1" thickTop="1">
      <c r="A24" s="14" t="s">
        <v>73</v>
      </c>
      <c r="B24" s="14"/>
      <c r="C24" s="4" t="s">
        <v>98</v>
      </c>
      <c r="E24" s="21">
        <v>43564</v>
      </c>
      <c r="F24" s="22"/>
      <c r="G24" s="23">
        <v>15987</v>
      </c>
      <c r="H24" s="24"/>
      <c r="I24" s="21">
        <v>66897</v>
      </c>
      <c r="J24" s="22"/>
      <c r="K24" s="23">
        <v>31430</v>
      </c>
      <c r="L24" s="25"/>
      <c r="M24" s="26"/>
      <c r="N24" s="26"/>
      <c r="O24" s="26"/>
    </row>
    <row r="25" spans="1:15" ht="15" customHeight="1">
      <c r="A25" s="13" t="s">
        <v>6</v>
      </c>
      <c r="B25" s="13"/>
      <c r="C25" s="1" t="s">
        <v>125</v>
      </c>
      <c r="E25" s="21">
        <v>2161</v>
      </c>
      <c r="F25" s="22"/>
      <c r="G25" s="23">
        <v>2316</v>
      </c>
      <c r="H25" s="24"/>
      <c r="I25" s="21">
        <v>4309</v>
      </c>
      <c r="J25" s="22"/>
      <c r="K25" s="23">
        <v>5649</v>
      </c>
      <c r="L25" s="25"/>
      <c r="M25" s="26"/>
      <c r="N25" s="26"/>
      <c r="O25" s="26"/>
    </row>
    <row r="26" spans="1:15" ht="15" customHeight="1">
      <c r="A26" s="13" t="s">
        <v>8</v>
      </c>
      <c r="B26" s="13"/>
      <c r="C26" s="1" t="s">
        <v>126</v>
      </c>
      <c r="E26" s="21">
        <v>7609</v>
      </c>
      <c r="F26" s="22"/>
      <c r="G26" s="23">
        <v>7404</v>
      </c>
      <c r="H26" s="24"/>
      <c r="I26" s="21">
        <v>14905</v>
      </c>
      <c r="J26" s="22"/>
      <c r="K26" s="23">
        <v>14696</v>
      </c>
      <c r="L26" s="25"/>
      <c r="M26" s="26"/>
      <c r="N26" s="26"/>
      <c r="O26" s="26"/>
    </row>
    <row r="27" spans="1:15" ht="15" customHeight="1">
      <c r="A27" s="13" t="s">
        <v>9</v>
      </c>
      <c r="B27" s="13"/>
      <c r="C27" s="1" t="s">
        <v>127</v>
      </c>
      <c r="E27" s="99">
        <v>0</v>
      </c>
      <c r="F27" s="95"/>
      <c r="G27" s="64">
        <v>0</v>
      </c>
      <c r="H27" s="101"/>
      <c r="I27" s="99">
        <v>0</v>
      </c>
      <c r="J27" s="95"/>
      <c r="K27" s="64">
        <v>0</v>
      </c>
      <c r="L27" s="101"/>
      <c r="M27" s="26"/>
      <c r="N27" s="26"/>
      <c r="O27" s="26"/>
    </row>
    <row r="28" spans="1:15" ht="7.5" customHeight="1">
      <c r="A28" s="13"/>
      <c r="B28" s="13"/>
      <c r="E28" s="31"/>
      <c r="F28" s="32"/>
      <c r="G28" s="33"/>
      <c r="H28" s="34"/>
      <c r="I28" s="31"/>
      <c r="J28" s="32"/>
      <c r="K28" s="33"/>
      <c r="L28" s="34"/>
      <c r="M28" s="26"/>
      <c r="N28" s="26"/>
      <c r="O28" s="26"/>
    </row>
    <row r="29" spans="1:15" ht="63">
      <c r="A29" s="14" t="s">
        <v>11</v>
      </c>
      <c r="B29" s="14"/>
      <c r="C29" s="8" t="s">
        <v>12</v>
      </c>
      <c r="E29" s="21">
        <f>E24-E25-E26+E27</f>
        <v>33794</v>
      </c>
      <c r="F29" s="22">
        <f aca="true" t="shared" si="0" ref="F29:L29">SUM(F24:G28)</f>
        <v>25707</v>
      </c>
      <c r="G29" s="21">
        <f>G24-G25-G26+G27</f>
        <v>6267</v>
      </c>
      <c r="H29" s="24">
        <f t="shared" si="0"/>
        <v>86111</v>
      </c>
      <c r="I29" s="21">
        <f>I24-I25-I26+I27</f>
        <v>47683</v>
      </c>
      <c r="J29" s="22">
        <f t="shared" si="0"/>
        <v>51775</v>
      </c>
      <c r="K29" s="21">
        <f>K24-K25-K26+K27</f>
        <v>11085</v>
      </c>
      <c r="L29" s="25">
        <f t="shared" si="0"/>
        <v>0</v>
      </c>
      <c r="M29" s="26"/>
      <c r="N29" s="26"/>
      <c r="O29" s="26"/>
    </row>
    <row r="30" spans="1:15" ht="15.75">
      <c r="A30" s="15" t="s">
        <v>13</v>
      </c>
      <c r="B30" s="15"/>
      <c r="C30" s="8" t="s">
        <v>60</v>
      </c>
      <c r="E30" s="36">
        <v>8</v>
      </c>
      <c r="F30" s="37"/>
      <c r="G30" s="64">
        <v>-53</v>
      </c>
      <c r="H30" s="38"/>
      <c r="I30" s="36">
        <v>19</v>
      </c>
      <c r="J30" s="37"/>
      <c r="K30" s="64">
        <v>-85</v>
      </c>
      <c r="L30" s="39"/>
      <c r="M30" s="35"/>
      <c r="N30" s="26"/>
      <c r="O30" s="26"/>
    </row>
    <row r="31" spans="1:15" ht="7.5" customHeight="1">
      <c r="A31" s="13"/>
      <c r="B31" s="13"/>
      <c r="E31" s="31"/>
      <c r="F31" s="32"/>
      <c r="G31" s="33"/>
      <c r="H31" s="34"/>
      <c r="I31" s="31"/>
      <c r="J31" s="32"/>
      <c r="K31" s="33"/>
      <c r="L31" s="34"/>
      <c r="M31" s="26"/>
      <c r="N31" s="26"/>
      <c r="O31" s="26"/>
    </row>
    <row r="32" spans="1:15" ht="31.5">
      <c r="A32" s="14" t="s">
        <v>14</v>
      </c>
      <c r="B32" s="14"/>
      <c r="C32" s="8" t="s">
        <v>61</v>
      </c>
      <c r="E32" s="21">
        <f>SUM(E29:E31)</f>
        <v>33802</v>
      </c>
      <c r="F32" s="22"/>
      <c r="G32" s="23">
        <f>SUM(G29:G31)</f>
        <v>6214</v>
      </c>
      <c r="H32" s="24"/>
      <c r="I32" s="21">
        <f>SUM(I29:I31)</f>
        <v>47702</v>
      </c>
      <c r="J32" s="22"/>
      <c r="K32" s="23">
        <f>SUM(K29:K31)</f>
        <v>11000</v>
      </c>
      <c r="L32" s="25"/>
      <c r="M32" s="26"/>
      <c r="N32" s="26"/>
      <c r="O32" s="26"/>
    </row>
    <row r="33" spans="1:15" ht="15" customHeight="1">
      <c r="A33" s="13" t="s">
        <v>15</v>
      </c>
      <c r="B33" s="13"/>
      <c r="C33" s="1" t="s">
        <v>128</v>
      </c>
      <c r="E33" s="21">
        <v>-1845</v>
      </c>
      <c r="F33" s="22"/>
      <c r="G33" s="23">
        <v>-1921</v>
      </c>
      <c r="H33" s="24"/>
      <c r="I33" s="21">
        <v>-3755</v>
      </c>
      <c r="J33" s="22"/>
      <c r="K33" s="23">
        <v>-4470</v>
      </c>
      <c r="L33" s="25"/>
      <c r="M33" s="26"/>
      <c r="N33" s="26"/>
      <c r="O33" s="26"/>
    </row>
    <row r="34" spans="1:15" ht="7.5" customHeight="1">
      <c r="A34" s="13"/>
      <c r="B34" s="13"/>
      <c r="E34" s="31"/>
      <c r="F34" s="32"/>
      <c r="G34" s="33"/>
      <c r="H34" s="34"/>
      <c r="I34" s="31"/>
      <c r="J34" s="32"/>
      <c r="K34" s="33"/>
      <c r="L34" s="34"/>
      <c r="M34" s="26"/>
      <c r="N34" s="26"/>
      <c r="O34" s="26"/>
    </row>
    <row r="35" spans="1:15" ht="7.5" customHeight="1">
      <c r="A35" s="13"/>
      <c r="B35" s="13"/>
      <c r="E35" s="21"/>
      <c r="F35" s="22"/>
      <c r="G35" s="23"/>
      <c r="H35" s="24"/>
      <c r="I35" s="21"/>
      <c r="J35" s="22"/>
      <c r="K35" s="23"/>
      <c r="L35" s="25"/>
      <c r="M35" s="26"/>
      <c r="N35" s="26"/>
      <c r="O35" s="26"/>
    </row>
    <row r="36" spans="1:15" ht="15" customHeight="1">
      <c r="A36" s="13" t="s">
        <v>17</v>
      </c>
      <c r="B36" s="13"/>
      <c r="C36" s="1" t="s">
        <v>99</v>
      </c>
      <c r="E36" s="21"/>
      <c r="F36" s="22"/>
      <c r="G36" s="23"/>
      <c r="H36" s="24"/>
      <c r="I36" s="21"/>
      <c r="J36" s="22"/>
      <c r="K36" s="23"/>
      <c r="L36" s="25"/>
      <c r="M36" s="26"/>
      <c r="N36" s="26"/>
      <c r="O36" s="26"/>
    </row>
    <row r="37" spans="1:15" ht="15" customHeight="1">
      <c r="A37" s="13"/>
      <c r="B37" s="13"/>
      <c r="C37" s="1" t="s">
        <v>100</v>
      </c>
      <c r="E37" s="21">
        <f>SUM(E32:E36)</f>
        <v>31957</v>
      </c>
      <c r="F37" s="22"/>
      <c r="G37" s="23">
        <f>SUM(G32:G36)</f>
        <v>4293</v>
      </c>
      <c r="H37" s="24"/>
      <c r="I37" s="21">
        <f>SUM(I32:I36)</f>
        <v>43947</v>
      </c>
      <c r="J37" s="22"/>
      <c r="K37" s="23">
        <f>SUM(K32:K36)</f>
        <v>6530</v>
      </c>
      <c r="L37" s="25"/>
      <c r="M37" s="26"/>
      <c r="N37" s="26"/>
      <c r="O37" s="26"/>
    </row>
    <row r="38" spans="1:15" ht="15.75">
      <c r="A38" s="13"/>
      <c r="B38" s="13"/>
      <c r="C38" s="1" t="s">
        <v>62</v>
      </c>
      <c r="E38" s="21">
        <v>863</v>
      </c>
      <c r="F38" s="22"/>
      <c r="G38" s="23">
        <v>606</v>
      </c>
      <c r="H38" s="24"/>
      <c r="I38" s="21">
        <v>1016</v>
      </c>
      <c r="J38" s="22"/>
      <c r="K38" s="23">
        <v>-588</v>
      </c>
      <c r="L38" s="25"/>
      <c r="M38" s="26"/>
      <c r="N38" s="26"/>
      <c r="O38" s="26"/>
    </row>
    <row r="39" spans="1:15" ht="7.5" customHeight="1">
      <c r="A39" s="13"/>
      <c r="B39" s="13"/>
      <c r="E39" s="31"/>
      <c r="F39" s="32"/>
      <c r="G39" s="33"/>
      <c r="H39" s="34"/>
      <c r="I39" s="31"/>
      <c r="J39" s="32"/>
      <c r="K39" s="33"/>
      <c r="L39" s="34"/>
      <c r="M39" s="26"/>
      <c r="N39" s="26"/>
      <c r="O39" s="26"/>
    </row>
    <row r="40" spans="1:15" ht="31.5">
      <c r="A40" s="15" t="s">
        <v>18</v>
      </c>
      <c r="B40" s="15"/>
      <c r="C40" s="8" t="s">
        <v>71</v>
      </c>
      <c r="E40" s="36">
        <f>E37-E38</f>
        <v>31094</v>
      </c>
      <c r="F40" s="37"/>
      <c r="G40" s="36">
        <f>G37-G38</f>
        <v>3687</v>
      </c>
      <c r="H40" s="38"/>
      <c r="I40" s="36">
        <f>I37-I38</f>
        <v>42931</v>
      </c>
      <c r="J40" s="37"/>
      <c r="K40" s="36">
        <f>K37-K38</f>
        <v>7118</v>
      </c>
      <c r="L40" s="39"/>
      <c r="M40" s="26"/>
      <c r="N40" s="26"/>
      <c r="O40" s="26"/>
    </row>
    <row r="41" spans="1:15" ht="15" customHeight="1">
      <c r="A41" s="13" t="s">
        <v>63</v>
      </c>
      <c r="B41" s="13"/>
      <c r="C41" s="1" t="s">
        <v>70</v>
      </c>
      <c r="E41" s="128" t="s">
        <v>10</v>
      </c>
      <c r="F41" s="129"/>
      <c r="G41" s="130" t="s">
        <v>10</v>
      </c>
      <c r="H41" s="131"/>
      <c r="I41" s="128" t="s">
        <v>10</v>
      </c>
      <c r="J41" s="129"/>
      <c r="K41" s="130" t="s">
        <v>10</v>
      </c>
      <c r="L41" s="131"/>
      <c r="M41" s="26"/>
      <c r="N41" s="26"/>
      <c r="O41" s="26"/>
    </row>
    <row r="42" spans="1:15" ht="15" customHeight="1">
      <c r="A42" s="13"/>
      <c r="B42" s="13"/>
      <c r="C42" s="1" t="s">
        <v>62</v>
      </c>
      <c r="E42" s="128" t="s">
        <v>10</v>
      </c>
      <c r="F42" s="129"/>
      <c r="G42" s="130" t="s">
        <v>10</v>
      </c>
      <c r="H42" s="131"/>
      <c r="I42" s="128" t="s">
        <v>10</v>
      </c>
      <c r="J42" s="129"/>
      <c r="K42" s="130" t="s">
        <v>10</v>
      </c>
      <c r="L42" s="131"/>
      <c r="M42" s="26"/>
      <c r="N42" s="26"/>
      <c r="O42" s="26"/>
    </row>
    <row r="43" spans="1:15" ht="15" customHeight="1">
      <c r="A43" s="13"/>
      <c r="B43" s="13"/>
      <c r="C43" s="8" t="s">
        <v>64</v>
      </c>
      <c r="E43" s="128"/>
      <c r="F43" s="129"/>
      <c r="G43" s="130"/>
      <c r="H43" s="131"/>
      <c r="I43" s="128"/>
      <c r="J43" s="129"/>
      <c r="K43" s="130"/>
      <c r="L43" s="131"/>
      <c r="M43" s="26"/>
      <c r="N43" s="26"/>
      <c r="O43" s="26"/>
    </row>
    <row r="44" spans="1:15" ht="15" customHeight="1">
      <c r="A44" s="13"/>
      <c r="B44" s="13"/>
      <c r="C44" s="1" t="s">
        <v>65</v>
      </c>
      <c r="E44" s="128" t="s">
        <v>10</v>
      </c>
      <c r="F44" s="129"/>
      <c r="G44" s="130" t="s">
        <v>10</v>
      </c>
      <c r="H44" s="131"/>
      <c r="I44" s="128" t="s">
        <v>10</v>
      </c>
      <c r="J44" s="129"/>
      <c r="K44" s="130" t="s">
        <v>10</v>
      </c>
      <c r="L44" s="131"/>
      <c r="M44" s="26"/>
      <c r="N44" s="26"/>
      <c r="O44" s="26"/>
    </row>
    <row r="45" spans="1:15" ht="7.5" customHeight="1">
      <c r="A45" s="13"/>
      <c r="B45" s="13"/>
      <c r="E45" s="31"/>
      <c r="F45" s="32"/>
      <c r="G45" s="33"/>
      <c r="H45" s="34"/>
      <c r="I45" s="31"/>
      <c r="J45" s="32"/>
      <c r="K45" s="33"/>
      <c r="L45" s="34"/>
      <c r="M45" s="26"/>
      <c r="N45" s="26"/>
      <c r="O45" s="26"/>
    </row>
    <row r="46" spans="1:15" ht="32.25" thickBot="1">
      <c r="A46" s="15" t="s">
        <v>66</v>
      </c>
      <c r="B46" s="15"/>
      <c r="C46" s="8" t="s">
        <v>67</v>
      </c>
      <c r="E46" s="27">
        <f aca="true" t="shared" si="1" ref="E46:L46">SUM(E40:F45)</f>
        <v>31094</v>
      </c>
      <c r="F46" s="28">
        <f t="shared" si="1"/>
        <v>3687</v>
      </c>
      <c r="G46" s="29">
        <f t="shared" si="1"/>
        <v>3687</v>
      </c>
      <c r="H46" s="40">
        <f t="shared" si="1"/>
        <v>42931</v>
      </c>
      <c r="I46" s="27">
        <f t="shared" si="1"/>
        <v>42931</v>
      </c>
      <c r="J46" s="28">
        <f t="shared" si="1"/>
        <v>7118</v>
      </c>
      <c r="K46" s="29">
        <f t="shared" si="1"/>
        <v>7118</v>
      </c>
      <c r="L46" s="30">
        <f t="shared" si="1"/>
        <v>0</v>
      </c>
      <c r="M46" s="26"/>
      <c r="N46" s="26"/>
      <c r="O46" s="26"/>
    </row>
    <row r="47" spans="1:15" ht="48" thickTop="1">
      <c r="A47" s="15" t="s">
        <v>68</v>
      </c>
      <c r="B47" s="15"/>
      <c r="C47" s="8" t="s">
        <v>138</v>
      </c>
      <c r="E47" s="21"/>
      <c r="F47" s="22"/>
      <c r="G47" s="23"/>
      <c r="H47" s="24"/>
      <c r="I47" s="21"/>
      <c r="J47" s="22"/>
      <c r="K47" s="23"/>
      <c r="L47" s="25"/>
      <c r="M47" s="26"/>
      <c r="N47" s="26"/>
      <c r="O47" s="26"/>
    </row>
    <row r="48" spans="1:15" ht="15.75" customHeight="1">
      <c r="A48" s="13"/>
      <c r="B48" s="13"/>
      <c r="C48" s="59" t="s">
        <v>165</v>
      </c>
      <c r="E48" s="65"/>
      <c r="F48" s="66"/>
      <c r="G48" s="67"/>
      <c r="H48" s="68">
        <f>(H46*1000)/177782549*100</f>
        <v>24.14803941189976</v>
      </c>
      <c r="I48" s="65"/>
      <c r="J48" s="66"/>
      <c r="K48" s="67"/>
      <c r="L48" s="69">
        <f>(L46*1000)/177782549*100</f>
        <v>0</v>
      </c>
      <c r="M48" s="26"/>
      <c r="N48" s="26"/>
      <c r="O48" s="26"/>
    </row>
    <row r="49" spans="1:15" ht="15" customHeight="1">
      <c r="A49" s="13"/>
      <c r="B49" s="13"/>
      <c r="C49" s="1" t="s">
        <v>97</v>
      </c>
      <c r="E49" s="117">
        <v>8.83</v>
      </c>
      <c r="F49" s="66"/>
      <c r="G49" s="104">
        <v>1.04</v>
      </c>
      <c r="H49" s="68"/>
      <c r="I49" s="103">
        <v>12.19</v>
      </c>
      <c r="J49" s="66"/>
      <c r="K49" s="102">
        <v>2.02</v>
      </c>
      <c r="L49" s="69"/>
      <c r="M49" s="26"/>
      <c r="N49" s="26"/>
      <c r="O49" s="26"/>
    </row>
    <row r="50" spans="1:15" ht="15" customHeight="1">
      <c r="A50" s="13"/>
      <c r="B50" s="13"/>
      <c r="E50" s="65"/>
      <c r="F50" s="66"/>
      <c r="G50" s="67"/>
      <c r="H50" s="68"/>
      <c r="I50" s="65"/>
      <c r="J50" s="66"/>
      <c r="K50" s="67"/>
      <c r="L50" s="69"/>
      <c r="M50" s="26"/>
      <c r="N50" s="26"/>
      <c r="O50" s="26"/>
    </row>
    <row r="51" spans="1:15" ht="15.75" customHeight="1">
      <c r="A51" s="13"/>
      <c r="B51" s="13"/>
      <c r="C51" s="4" t="s">
        <v>166</v>
      </c>
      <c r="E51" s="105"/>
      <c r="F51" s="106"/>
      <c r="G51" s="104"/>
      <c r="H51" s="107"/>
      <c r="I51" s="108"/>
      <c r="J51" s="106"/>
      <c r="K51" s="104"/>
      <c r="L51" s="100"/>
      <c r="M51" s="26"/>
      <c r="N51" s="26"/>
      <c r="O51" s="26"/>
    </row>
    <row r="52" spans="1:15" ht="15.75" customHeight="1">
      <c r="A52" s="13"/>
      <c r="B52" s="13"/>
      <c r="C52" s="4" t="s">
        <v>179</v>
      </c>
      <c r="E52" s="105"/>
      <c r="F52" s="106"/>
      <c r="G52" s="104"/>
      <c r="H52" s="122"/>
      <c r="I52" s="108"/>
      <c r="J52" s="106"/>
      <c r="K52" s="104"/>
      <c r="L52" s="100"/>
      <c r="M52" s="26"/>
      <c r="N52" s="26"/>
      <c r="O52" s="26"/>
    </row>
    <row r="53" spans="1:15" ht="15.75" customHeight="1">
      <c r="A53" s="13"/>
      <c r="B53" s="13"/>
      <c r="C53" s="4" t="s">
        <v>180</v>
      </c>
      <c r="E53" s="105"/>
      <c r="F53" s="106"/>
      <c r="G53" s="104"/>
      <c r="H53" s="122"/>
      <c r="I53" s="108"/>
      <c r="J53" s="106"/>
      <c r="K53" s="104"/>
      <c r="L53" s="100"/>
      <c r="M53" s="26"/>
      <c r="N53" s="26"/>
      <c r="O53" s="26"/>
    </row>
    <row r="54" spans="1:15" ht="15.75" customHeight="1">
      <c r="A54" s="13"/>
      <c r="B54" s="13"/>
      <c r="C54" s="4" t="s">
        <v>181</v>
      </c>
      <c r="E54" s="105"/>
      <c r="F54" s="106"/>
      <c r="G54" s="104"/>
      <c r="H54" s="122"/>
      <c r="I54" s="108"/>
      <c r="J54" s="106"/>
      <c r="K54" s="104"/>
      <c r="L54" s="100"/>
      <c r="M54" s="26"/>
      <c r="N54" s="26"/>
      <c r="O54" s="26"/>
    </row>
    <row r="55" spans="1:15" ht="15.75" customHeight="1">
      <c r="A55" s="13"/>
      <c r="B55" s="13"/>
      <c r="C55" s="4" t="s">
        <v>167</v>
      </c>
      <c r="E55" s="117">
        <v>7.4</v>
      </c>
      <c r="F55" s="106"/>
      <c r="G55" s="104" t="s">
        <v>132</v>
      </c>
      <c r="H55" s="122"/>
      <c r="I55" s="123">
        <v>10.44</v>
      </c>
      <c r="J55" s="106"/>
      <c r="K55" s="104" t="s">
        <v>132</v>
      </c>
      <c r="L55" s="100"/>
      <c r="M55" s="26"/>
      <c r="N55" s="26"/>
      <c r="O55" s="26"/>
    </row>
    <row r="56" spans="1:15" ht="7.5" customHeight="1" thickBot="1">
      <c r="A56" s="13"/>
      <c r="B56" s="13"/>
      <c r="E56" s="60"/>
      <c r="F56" s="61"/>
      <c r="G56" s="62"/>
      <c r="H56" s="63"/>
      <c r="I56" s="60"/>
      <c r="J56" s="61"/>
      <c r="K56" s="62"/>
      <c r="L56" s="94"/>
      <c r="M56" s="26"/>
      <c r="N56" s="26"/>
      <c r="O56" s="26"/>
    </row>
    <row r="57" spans="1:15" ht="16.5" thickTop="1">
      <c r="A57" s="13"/>
      <c r="B57" s="13"/>
      <c r="E57" s="41"/>
      <c r="F57" s="41"/>
      <c r="G57" s="26"/>
      <c r="H57" s="26"/>
      <c r="I57" s="41"/>
      <c r="J57" s="41"/>
      <c r="K57" s="26"/>
      <c r="L57" s="26"/>
      <c r="M57" s="26"/>
      <c r="N57" s="26"/>
      <c r="O57" s="26"/>
    </row>
    <row r="58" spans="1:10" ht="15.75">
      <c r="A58" s="13"/>
      <c r="B58" s="13"/>
      <c r="C58" s="5" t="s">
        <v>131</v>
      </c>
      <c r="E58" s="5"/>
      <c r="F58" s="5"/>
      <c r="I58" s="5"/>
      <c r="J58" s="5"/>
    </row>
    <row r="59" spans="1:10" ht="15.75">
      <c r="A59" s="13"/>
      <c r="B59" s="13"/>
      <c r="C59" s="1" t="s">
        <v>168</v>
      </c>
      <c r="E59" s="5"/>
      <c r="F59" s="5"/>
      <c r="I59" s="5"/>
      <c r="J59" s="5"/>
    </row>
    <row r="60" spans="1:10" ht="15.75">
      <c r="A60" s="13"/>
      <c r="B60" s="13"/>
      <c r="E60" s="5"/>
      <c r="F60" s="5"/>
      <c r="I60" s="5"/>
      <c r="J60" s="5"/>
    </row>
    <row r="61" spans="1:6" ht="15.75">
      <c r="A61" s="13"/>
      <c r="B61" s="13"/>
      <c r="E61" s="5"/>
      <c r="F61" s="5"/>
    </row>
    <row r="62" spans="1:6" ht="15.75">
      <c r="A62" s="13"/>
      <c r="B62" s="13"/>
      <c r="E62" s="5"/>
      <c r="F62" s="5"/>
    </row>
    <row r="63" spans="1:6" ht="15.75">
      <c r="A63" s="13"/>
      <c r="B63" s="13"/>
      <c r="E63" s="5"/>
      <c r="F63" s="5"/>
    </row>
    <row r="64" spans="1:6" ht="15.75">
      <c r="A64" s="13"/>
      <c r="B64" s="13"/>
      <c r="E64" s="5"/>
      <c r="F64" s="5"/>
    </row>
    <row r="65" spans="1:6" ht="15.75">
      <c r="A65" s="13"/>
      <c r="B65" s="13"/>
      <c r="E65" s="5"/>
      <c r="F65" s="5"/>
    </row>
    <row r="66" spans="5:6" ht="15.75">
      <c r="E66" s="5"/>
      <c r="F66" s="5"/>
    </row>
    <row r="67" spans="5:6" ht="15.75">
      <c r="E67" s="5"/>
      <c r="F67" s="5"/>
    </row>
    <row r="68" spans="5:6" ht="15.75">
      <c r="E68" s="5"/>
      <c r="F68" s="5"/>
    </row>
    <row r="69" spans="5:6" ht="15.75">
      <c r="E69" s="5"/>
      <c r="F69" s="5"/>
    </row>
    <row r="70" spans="5:6" ht="15.75">
      <c r="E70" s="5"/>
      <c r="F70" s="5"/>
    </row>
    <row r="71" spans="5:6" ht="15.75">
      <c r="E71" s="5"/>
      <c r="F71" s="5"/>
    </row>
    <row r="72" spans="5:6" ht="15.75">
      <c r="E72" s="5"/>
      <c r="F72" s="5"/>
    </row>
    <row r="73" spans="5:6" ht="15.75">
      <c r="E73" s="5"/>
      <c r="F73" s="5"/>
    </row>
  </sheetData>
  <mergeCells count="31">
    <mergeCell ref="E41:F41"/>
    <mergeCell ref="G41:H41"/>
    <mergeCell ref="I41:J41"/>
    <mergeCell ref="K41:L41"/>
    <mergeCell ref="A5:L5"/>
    <mergeCell ref="A6:L6"/>
    <mergeCell ref="A8:L8"/>
    <mergeCell ref="A9:L9"/>
    <mergeCell ref="I16:L16"/>
    <mergeCell ref="I15:L15"/>
    <mergeCell ref="E15:H16"/>
    <mergeCell ref="I17:J17"/>
    <mergeCell ref="I18:J18"/>
    <mergeCell ref="K17:L17"/>
    <mergeCell ref="K18:L18"/>
    <mergeCell ref="E18:F18"/>
    <mergeCell ref="E17:F17"/>
    <mergeCell ref="G17:H17"/>
    <mergeCell ref="G18:H18"/>
    <mergeCell ref="E42:F42"/>
    <mergeCell ref="G42:H42"/>
    <mergeCell ref="I42:J42"/>
    <mergeCell ref="K42:L42"/>
    <mergeCell ref="E43:F43"/>
    <mergeCell ref="G43:H43"/>
    <mergeCell ref="I43:J43"/>
    <mergeCell ref="K43:L43"/>
    <mergeCell ref="E44:F44"/>
    <mergeCell ref="G44:H44"/>
    <mergeCell ref="I44:J44"/>
    <mergeCell ref="K44:L44"/>
  </mergeCells>
  <printOptions/>
  <pageMargins left="0.7874015748031497" right="0.3937007874015748" top="0" bottom="0.43" header="0.5118110236220472" footer="0.26"/>
  <pageSetup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H68"/>
  <sheetViews>
    <sheetView zoomScale="80" zoomScaleNormal="80" workbookViewId="0" topLeftCell="A46">
      <selection activeCell="G69" sqref="G69"/>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6.421875" style="1" customWidth="1"/>
    <col min="7" max="7" width="9.140625" style="1" customWidth="1"/>
    <col min="8" max="8" width="13.7109375" style="1" customWidth="1"/>
    <col min="9" max="9" width="4.140625" style="1" customWidth="1"/>
    <col min="10" max="16384" width="9.140625" style="1" customWidth="1"/>
  </cols>
  <sheetData>
    <row r="1" spans="1:8" ht="15.75">
      <c r="A1" s="146" t="s">
        <v>20</v>
      </c>
      <c r="B1" s="146"/>
      <c r="C1" s="146"/>
      <c r="D1" s="146"/>
      <c r="E1" s="146"/>
      <c r="F1" s="146"/>
      <c r="G1" s="146"/>
      <c r="H1" s="146"/>
    </row>
    <row r="4" spans="1:2" ht="15.75">
      <c r="A4" s="5" t="s">
        <v>133</v>
      </c>
      <c r="B4" s="5"/>
    </row>
    <row r="5" spans="1:2" ht="7.5" customHeight="1">
      <c r="A5" s="5"/>
      <c r="B5" s="5"/>
    </row>
    <row r="6" spans="1:8" ht="15.75">
      <c r="A6" s="13"/>
      <c r="B6" s="13"/>
      <c r="F6" s="6" t="s">
        <v>201</v>
      </c>
      <c r="G6" s="7"/>
      <c r="H6" s="7" t="s">
        <v>69</v>
      </c>
    </row>
    <row r="7" spans="1:8" ht="15.75">
      <c r="A7" s="13"/>
      <c r="B7" s="13"/>
      <c r="F7" s="6" t="s">
        <v>21</v>
      </c>
      <c r="G7" s="7"/>
      <c r="H7" s="7" t="s">
        <v>21</v>
      </c>
    </row>
    <row r="8" spans="1:8" ht="15.75">
      <c r="A8" s="13"/>
      <c r="B8" s="13"/>
      <c r="F8" s="6" t="s">
        <v>182</v>
      </c>
      <c r="G8" s="7"/>
      <c r="H8" s="7" t="s">
        <v>139</v>
      </c>
    </row>
    <row r="9" spans="1:8" ht="15.75">
      <c r="A9" s="13"/>
      <c r="B9" s="13"/>
      <c r="F9" s="6" t="s">
        <v>5</v>
      </c>
      <c r="G9" s="7"/>
      <c r="H9" s="7" t="s">
        <v>5</v>
      </c>
    </row>
    <row r="10" spans="1:6" ht="15.75">
      <c r="A10" s="13"/>
      <c r="B10" s="13"/>
      <c r="F10" s="5"/>
    </row>
    <row r="11" spans="1:8" ht="15.75">
      <c r="A11" s="13">
        <v>1</v>
      </c>
      <c r="B11" s="13"/>
      <c r="C11" s="1" t="s">
        <v>140</v>
      </c>
      <c r="F11" s="41">
        <v>418774</v>
      </c>
      <c r="G11" s="26"/>
      <c r="H11" s="26">
        <v>431596</v>
      </c>
    </row>
    <row r="12" spans="1:8" ht="15.75">
      <c r="A12" s="13">
        <v>2</v>
      </c>
      <c r="B12" s="13"/>
      <c r="C12" s="1" t="s">
        <v>74</v>
      </c>
      <c r="F12" s="41">
        <v>1873</v>
      </c>
      <c r="G12" s="26"/>
      <c r="H12" s="26">
        <v>1854</v>
      </c>
    </row>
    <row r="13" spans="1:8" ht="15.75">
      <c r="A13" s="13">
        <v>3</v>
      </c>
      <c r="B13" s="13"/>
      <c r="C13" s="1" t="s">
        <v>75</v>
      </c>
      <c r="F13" s="41">
        <v>98904</v>
      </c>
      <c r="G13" s="26"/>
      <c r="H13" s="26">
        <v>117752</v>
      </c>
    </row>
    <row r="14" spans="1:8" ht="15.75">
      <c r="A14" s="13">
        <v>4</v>
      </c>
      <c r="B14" s="13"/>
      <c r="C14" s="1" t="s">
        <v>76</v>
      </c>
      <c r="F14" s="41">
        <v>6798</v>
      </c>
      <c r="G14" s="26"/>
      <c r="H14" s="26">
        <v>6798</v>
      </c>
    </row>
    <row r="15" spans="1:8" ht="15.75">
      <c r="A15" s="13"/>
      <c r="B15" s="13"/>
      <c r="F15" s="41"/>
      <c r="G15" s="26"/>
      <c r="H15" s="26"/>
    </row>
    <row r="16" spans="1:8" ht="15.75">
      <c r="A16" s="13">
        <v>5</v>
      </c>
      <c r="B16" s="13"/>
      <c r="C16" s="1" t="s">
        <v>79</v>
      </c>
      <c r="F16" s="41"/>
      <c r="G16" s="26"/>
      <c r="H16" s="26"/>
    </row>
    <row r="17" spans="1:8" ht="15.75">
      <c r="A17" s="13"/>
      <c r="B17" s="13"/>
      <c r="D17" s="1" t="s">
        <v>141</v>
      </c>
      <c r="F17" s="41">
        <v>103010</v>
      </c>
      <c r="G17" s="26"/>
      <c r="H17" s="26">
        <v>108041</v>
      </c>
    </row>
    <row r="18" spans="1:8" ht="15.75">
      <c r="A18" s="13"/>
      <c r="B18" s="13"/>
      <c r="D18" s="1" t="s">
        <v>142</v>
      </c>
      <c r="F18" s="41">
        <v>103782</v>
      </c>
      <c r="G18" s="26"/>
      <c r="H18" s="26">
        <v>99983</v>
      </c>
    </row>
    <row r="19" spans="1:8" ht="15.75">
      <c r="A19" s="13"/>
      <c r="B19" s="13"/>
      <c r="D19" s="1" t="s">
        <v>143</v>
      </c>
      <c r="F19" s="41">
        <f>25182+2543</f>
        <v>27725</v>
      </c>
      <c r="G19" s="26"/>
      <c r="H19" s="26">
        <v>32133</v>
      </c>
    </row>
    <row r="20" spans="1:8" ht="15.75">
      <c r="A20" s="13"/>
      <c r="B20" s="13"/>
      <c r="D20" s="1" t="s">
        <v>77</v>
      </c>
      <c r="F20" s="41">
        <v>96058</v>
      </c>
      <c r="G20" s="26"/>
      <c r="H20" s="26">
        <v>48396</v>
      </c>
    </row>
    <row r="21" spans="1:8" ht="5.25" customHeight="1">
      <c r="A21" s="13"/>
      <c r="B21" s="13"/>
      <c r="F21" s="41"/>
      <c r="G21" s="26"/>
      <c r="H21" s="41"/>
    </row>
    <row r="22" spans="1:8" ht="19.5" customHeight="1">
      <c r="A22" s="13"/>
      <c r="B22" s="13"/>
      <c r="F22" s="42">
        <f>SUM(F17:F20)</f>
        <v>330575</v>
      </c>
      <c r="G22" s="43"/>
      <c r="H22" s="43">
        <f>SUM(H17:H20)</f>
        <v>288553</v>
      </c>
    </row>
    <row r="23" spans="1:8" ht="15.75">
      <c r="A23" s="13"/>
      <c r="B23" s="13"/>
      <c r="F23" s="41"/>
      <c r="G23" s="26"/>
      <c r="H23" s="41"/>
    </row>
    <row r="24" spans="1:8" ht="15.75">
      <c r="A24" s="13">
        <v>6</v>
      </c>
      <c r="B24" s="13"/>
      <c r="C24" s="1" t="s">
        <v>80</v>
      </c>
      <c r="F24" s="41"/>
      <c r="G24" s="26"/>
      <c r="H24" s="41"/>
    </row>
    <row r="25" spans="1:8" ht="15.75">
      <c r="A25" s="13"/>
      <c r="B25" s="13"/>
      <c r="D25" s="1" t="s">
        <v>144</v>
      </c>
      <c r="F25" s="41">
        <v>64843</v>
      </c>
      <c r="G25" s="26"/>
      <c r="H25" s="26">
        <v>62230</v>
      </c>
    </row>
    <row r="26" spans="1:8" ht="15.75">
      <c r="A26" s="13"/>
      <c r="B26" s="13"/>
      <c r="D26" s="1" t="s">
        <v>145</v>
      </c>
      <c r="F26" s="41">
        <v>24697</v>
      </c>
      <c r="G26" s="26"/>
      <c r="H26" s="26">
        <v>26339</v>
      </c>
    </row>
    <row r="27" spans="1:8" ht="15.75">
      <c r="A27" s="13"/>
      <c r="B27" s="13"/>
      <c r="D27" s="1" t="s">
        <v>78</v>
      </c>
      <c r="F27" s="41">
        <v>48338</v>
      </c>
      <c r="G27" s="26"/>
      <c r="H27" s="26">
        <v>50832</v>
      </c>
    </row>
    <row r="28" spans="1:8" ht="15.75">
      <c r="A28" s="13"/>
      <c r="B28" s="13"/>
      <c r="D28" s="1" t="s">
        <v>118</v>
      </c>
      <c r="F28" s="41">
        <v>121042</v>
      </c>
      <c r="G28" s="26"/>
      <c r="H28" s="26">
        <v>66033</v>
      </c>
    </row>
    <row r="29" spans="1:8" ht="15.75">
      <c r="A29" s="13"/>
      <c r="B29" s="13"/>
      <c r="D29" s="1" t="s">
        <v>146</v>
      </c>
      <c r="F29" s="41">
        <v>52</v>
      </c>
      <c r="G29" s="26"/>
      <c r="H29" s="26">
        <v>50</v>
      </c>
    </row>
    <row r="30" spans="1:8" ht="15.75">
      <c r="A30" s="13"/>
      <c r="B30" s="13"/>
      <c r="D30" s="1" t="s">
        <v>16</v>
      </c>
      <c r="F30" s="41">
        <v>5654</v>
      </c>
      <c r="G30" s="26"/>
      <c r="H30" s="26">
        <v>7024</v>
      </c>
    </row>
    <row r="31" spans="1:8" ht="5.25" customHeight="1">
      <c r="A31" s="13"/>
      <c r="B31" s="13"/>
      <c r="F31" s="41"/>
      <c r="G31" s="26"/>
      <c r="H31" s="41"/>
    </row>
    <row r="32" spans="1:8" ht="19.5" customHeight="1">
      <c r="A32" s="13"/>
      <c r="B32" s="13"/>
      <c r="F32" s="42">
        <f>SUM(F25:F30)</f>
        <v>264626</v>
      </c>
      <c r="G32" s="43"/>
      <c r="H32" s="43">
        <f>SUM(H25:H30)</f>
        <v>212508</v>
      </c>
    </row>
    <row r="33" spans="1:8" ht="7.5" customHeight="1">
      <c r="A33" s="13"/>
      <c r="B33" s="13"/>
      <c r="F33" s="41"/>
      <c r="G33" s="26"/>
      <c r="H33" s="26"/>
    </row>
    <row r="34" spans="1:8" ht="15.75">
      <c r="A34" s="13">
        <v>7</v>
      </c>
      <c r="B34" s="13"/>
      <c r="C34" s="1" t="s">
        <v>81</v>
      </c>
      <c r="F34" s="41">
        <f>+F22-F32</f>
        <v>65949</v>
      </c>
      <c r="G34" s="26"/>
      <c r="H34" s="26">
        <f>+H22-H32</f>
        <v>76045</v>
      </c>
    </row>
    <row r="35" spans="1:8" ht="7.5" customHeight="1">
      <c r="A35" s="13"/>
      <c r="B35" s="13"/>
      <c r="F35" s="41"/>
      <c r="G35" s="26"/>
      <c r="H35" s="26"/>
    </row>
    <row r="36" spans="1:8" ht="19.5" customHeight="1" thickBot="1">
      <c r="A36" s="13"/>
      <c r="B36" s="13"/>
      <c r="C36" s="1" t="s">
        <v>82</v>
      </c>
      <c r="F36" s="44">
        <f>SUM(F11:F14)+F34</f>
        <v>592298</v>
      </c>
      <c r="G36" s="45"/>
      <c r="H36" s="45">
        <f>SUM(H11:H14)+H34</f>
        <v>634045</v>
      </c>
    </row>
    <row r="37" spans="1:8" ht="16.5" thickTop="1">
      <c r="A37" s="13"/>
      <c r="B37" s="13"/>
      <c r="F37" s="41"/>
      <c r="G37" s="26"/>
      <c r="H37" s="41"/>
    </row>
    <row r="38" spans="1:8" ht="15.75">
      <c r="A38" s="13">
        <v>8</v>
      </c>
      <c r="B38" s="13"/>
      <c r="C38" s="1" t="s">
        <v>83</v>
      </c>
      <c r="F38" s="41"/>
      <c r="G38" s="26"/>
      <c r="H38" s="41"/>
    </row>
    <row r="39" spans="1:8" ht="15.75">
      <c r="A39" s="13"/>
      <c r="B39" s="13"/>
      <c r="D39" s="1" t="s">
        <v>84</v>
      </c>
      <c r="F39" s="41">
        <v>356265</v>
      </c>
      <c r="G39" s="26"/>
      <c r="H39" s="26">
        <v>356265</v>
      </c>
    </row>
    <row r="40" spans="1:8" ht="15.75">
      <c r="A40" s="13"/>
      <c r="B40" s="13"/>
      <c r="D40" s="1" t="s">
        <v>85</v>
      </c>
      <c r="F40" s="41">
        <v>-8668</v>
      </c>
      <c r="G40" s="26"/>
      <c r="H40" s="26">
        <v>-8668</v>
      </c>
    </row>
    <row r="41" spans="1:8" ht="15.75">
      <c r="A41" s="13"/>
      <c r="B41" s="13"/>
      <c r="D41" s="1" t="s">
        <v>147</v>
      </c>
      <c r="F41" s="41">
        <v>64331</v>
      </c>
      <c r="G41" s="26"/>
      <c r="H41" s="26">
        <v>66212</v>
      </c>
    </row>
    <row r="42" spans="1:8" ht="15.75">
      <c r="A42" s="13"/>
      <c r="B42" s="13"/>
      <c r="D42" s="1" t="s">
        <v>86</v>
      </c>
      <c r="F42" s="41">
        <v>-136</v>
      </c>
      <c r="G42" s="26"/>
      <c r="H42" s="26">
        <v>-291</v>
      </c>
    </row>
    <row r="43" spans="1:8" ht="15.75">
      <c r="A43" s="13"/>
      <c r="B43" s="13"/>
      <c r="D43" s="1" t="s">
        <v>87</v>
      </c>
      <c r="F43" s="41">
        <v>73</v>
      </c>
      <c r="G43" s="26"/>
      <c r="H43" s="26">
        <v>73</v>
      </c>
    </row>
    <row r="44" spans="1:8" ht="15.75">
      <c r="A44" s="13"/>
      <c r="B44" s="13"/>
      <c r="D44" s="1" t="s">
        <v>111</v>
      </c>
      <c r="F44" s="41">
        <v>2982</v>
      </c>
      <c r="G44" s="26"/>
      <c r="H44" s="26">
        <v>2982</v>
      </c>
    </row>
    <row r="45" spans="1:8" ht="15.75">
      <c r="A45" s="13"/>
      <c r="B45" s="13"/>
      <c r="D45" s="1" t="s">
        <v>88</v>
      </c>
      <c r="F45" s="41">
        <f>76662+7608</f>
        <v>84270</v>
      </c>
      <c r="G45" s="26"/>
      <c r="H45" s="26">
        <v>55435</v>
      </c>
    </row>
    <row r="46" spans="1:8" ht="7.5" customHeight="1">
      <c r="A46" s="13"/>
      <c r="B46" s="13"/>
      <c r="F46" s="41"/>
      <c r="G46" s="26"/>
      <c r="H46" s="26"/>
    </row>
    <row r="47" spans="1:8" ht="16.5" customHeight="1">
      <c r="A47" s="13"/>
      <c r="B47" s="13"/>
      <c r="F47" s="46">
        <f>SUM(F39:F46)</f>
        <v>499117</v>
      </c>
      <c r="G47" s="47"/>
      <c r="H47" s="47">
        <f>SUM(H39:H46)</f>
        <v>472008</v>
      </c>
    </row>
    <row r="48" spans="1:8" ht="15.75">
      <c r="A48" s="13">
        <v>9</v>
      </c>
      <c r="B48" s="13"/>
      <c r="C48" s="1" t="s">
        <v>89</v>
      </c>
      <c r="F48" s="41">
        <v>42655</v>
      </c>
      <c r="G48" s="26"/>
      <c r="H48" s="26">
        <v>43269</v>
      </c>
    </row>
    <row r="49" spans="1:8" ht="15.75">
      <c r="A49" s="13">
        <v>10</v>
      </c>
      <c r="B49" s="13"/>
      <c r="C49" s="1" t="s">
        <v>90</v>
      </c>
      <c r="F49" s="41"/>
      <c r="G49" s="26"/>
      <c r="H49" s="26"/>
    </row>
    <row r="50" spans="1:8" ht="15.75">
      <c r="A50" s="13"/>
      <c r="B50" s="13"/>
      <c r="D50" s="1" t="s">
        <v>118</v>
      </c>
      <c r="F50" s="41">
        <v>38685</v>
      </c>
      <c r="G50" s="26"/>
      <c r="H50" s="26">
        <v>98231</v>
      </c>
    </row>
    <row r="51" spans="1:8" ht="15.75">
      <c r="A51" s="13"/>
      <c r="B51" s="13"/>
      <c r="D51" s="1" t="s">
        <v>146</v>
      </c>
      <c r="F51" s="41">
        <v>212</v>
      </c>
      <c r="G51" s="26"/>
      <c r="H51" s="26">
        <v>237</v>
      </c>
    </row>
    <row r="52" spans="1:8" ht="15.75">
      <c r="A52" s="13">
        <v>11</v>
      </c>
      <c r="B52" s="13"/>
      <c r="C52" s="1" t="s">
        <v>92</v>
      </c>
      <c r="F52" s="41">
        <v>11629</v>
      </c>
      <c r="G52" s="26"/>
      <c r="H52" s="26">
        <v>20300</v>
      </c>
    </row>
    <row r="53" spans="1:8" ht="5.25" customHeight="1">
      <c r="A53" s="13"/>
      <c r="B53" s="13"/>
      <c r="F53" s="41"/>
      <c r="G53" s="26"/>
      <c r="H53" s="26"/>
    </row>
    <row r="54" spans="1:8" ht="20.25" customHeight="1" thickBot="1">
      <c r="A54" s="13"/>
      <c r="B54" s="13"/>
      <c r="F54" s="44">
        <f>SUM(F47:F53)</f>
        <v>592298</v>
      </c>
      <c r="G54" s="45"/>
      <c r="H54" s="45">
        <f>SUM(H47:H53)</f>
        <v>634045</v>
      </c>
    </row>
    <row r="55" spans="1:8" ht="9" customHeight="1" thickTop="1">
      <c r="A55" s="13"/>
      <c r="B55" s="13"/>
      <c r="F55" s="41"/>
      <c r="G55" s="26"/>
      <c r="H55" s="26"/>
    </row>
    <row r="56" spans="1:8" ht="15.75">
      <c r="A56" s="13">
        <v>12</v>
      </c>
      <c r="B56" s="13"/>
      <c r="C56" s="1" t="s">
        <v>93</v>
      </c>
      <c r="F56" s="41">
        <f>F47*100/352237</f>
        <v>141.69919684757707</v>
      </c>
      <c r="G56" s="26"/>
      <c r="H56" s="26">
        <f>H47*100/352237</f>
        <v>134.0029582355062</v>
      </c>
    </row>
    <row r="57" spans="1:8" ht="15.75">
      <c r="A57" s="13"/>
      <c r="B57" s="13"/>
      <c r="F57" s="41"/>
      <c r="G57" s="26"/>
      <c r="H57" s="26"/>
    </row>
    <row r="58" spans="1:8" ht="15.75">
      <c r="A58" s="13"/>
      <c r="B58" s="13"/>
      <c r="F58" s="41"/>
      <c r="G58" s="26"/>
      <c r="H58" s="26"/>
    </row>
    <row r="59" spans="1:8" ht="15.75">
      <c r="A59" s="13"/>
      <c r="B59" s="13"/>
      <c r="F59" s="41"/>
      <c r="G59" s="26"/>
      <c r="H59" s="26"/>
    </row>
    <row r="60" spans="1:8" ht="15.75">
      <c r="A60" s="13"/>
      <c r="B60" s="13"/>
      <c r="F60" s="41"/>
      <c r="G60" s="26"/>
      <c r="H60" s="26"/>
    </row>
    <row r="61" spans="1:8" ht="15.75">
      <c r="A61" s="13"/>
      <c r="B61" s="13"/>
      <c r="F61" s="26"/>
      <c r="G61" s="26"/>
      <c r="H61" s="26"/>
    </row>
    <row r="62" spans="1:8" ht="15.75">
      <c r="A62" s="13"/>
      <c r="B62" s="13"/>
      <c r="F62" s="26"/>
      <c r="G62" s="26"/>
      <c r="H62" s="26"/>
    </row>
    <row r="63" spans="1:8" ht="15.75">
      <c r="A63" s="13"/>
      <c r="B63" s="13"/>
      <c r="F63" s="26"/>
      <c r="G63" s="26"/>
      <c r="H63" s="26"/>
    </row>
    <row r="64" spans="1:8" ht="15.75">
      <c r="A64" s="18"/>
      <c r="B64" s="18"/>
      <c r="F64" s="26"/>
      <c r="G64" s="26"/>
      <c r="H64" s="26"/>
    </row>
    <row r="65" spans="1:8" ht="15.75">
      <c r="A65" s="18"/>
      <c r="B65" s="18"/>
      <c r="F65" s="26"/>
      <c r="G65" s="26"/>
      <c r="H65" s="26"/>
    </row>
    <row r="66" spans="6:8" ht="15.75">
      <c r="F66" s="26"/>
      <c r="G66" s="26"/>
      <c r="H66" s="26"/>
    </row>
    <row r="67" spans="6:8" ht="15.75">
      <c r="F67" s="16"/>
      <c r="G67" s="16"/>
      <c r="H67" s="16"/>
    </row>
    <row r="68" spans="6:8" ht="15.75">
      <c r="F68" s="16"/>
      <c r="G68" s="16"/>
      <c r="H68" s="16"/>
    </row>
  </sheetData>
  <mergeCells count="1">
    <mergeCell ref="A1:H1"/>
  </mergeCells>
  <printOptions/>
  <pageMargins left="0.7874015748031497" right="0.3937007874015748" top="0" bottom="0"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P201"/>
  <sheetViews>
    <sheetView zoomScale="80" zoomScaleNormal="80" workbookViewId="0" topLeftCell="A1">
      <selection activeCell="F221" sqref="F221"/>
    </sheetView>
  </sheetViews>
  <sheetFormatPr defaultColWidth="9.140625" defaultRowHeight="13.5"/>
  <cols>
    <col min="1" max="1" width="4.7109375" style="1" customWidth="1"/>
    <col min="2" max="2" width="1.7109375" style="1" customWidth="1"/>
    <col min="3" max="3" width="14.28125" style="1" customWidth="1"/>
    <col min="4" max="4" width="11.57421875" style="1" customWidth="1"/>
    <col min="5" max="5" width="2.00390625" style="1" customWidth="1"/>
    <col min="6" max="9" width="13.7109375" style="1" customWidth="1"/>
    <col min="10" max="10" width="1.7109375" style="1" customWidth="1"/>
    <col min="11" max="11" width="18.28125" style="1" customWidth="1"/>
    <col min="12" max="16384" width="9.140625" style="1" customWidth="1"/>
  </cols>
  <sheetData>
    <row r="1" spans="1:11" ht="15.75">
      <c r="A1" s="146" t="s">
        <v>22</v>
      </c>
      <c r="B1" s="146"/>
      <c r="C1" s="146"/>
      <c r="D1" s="146"/>
      <c r="E1" s="146"/>
      <c r="F1" s="146"/>
      <c r="G1" s="146"/>
      <c r="H1" s="146"/>
      <c r="I1" s="146"/>
      <c r="J1" s="146"/>
      <c r="K1" s="146"/>
    </row>
    <row r="4" ht="15.75">
      <c r="A4" s="5" t="s">
        <v>23</v>
      </c>
    </row>
    <row r="6" spans="1:3" ht="15.75">
      <c r="A6" s="5">
        <v>1</v>
      </c>
      <c r="B6" s="5"/>
      <c r="C6" s="5" t="s">
        <v>24</v>
      </c>
    </row>
    <row r="7" spans="3:11" ht="52.5" customHeight="1">
      <c r="C7" s="147" t="s">
        <v>148</v>
      </c>
      <c r="D7" s="147"/>
      <c r="E7" s="147"/>
      <c r="F7" s="147"/>
      <c r="G7" s="147"/>
      <c r="H7" s="147"/>
      <c r="I7" s="147"/>
      <c r="J7" s="147"/>
      <c r="K7" s="147"/>
    </row>
    <row r="8" ht="15.75" customHeight="1"/>
    <row r="9" spans="1:3" ht="15.75">
      <c r="A9" s="5">
        <v>2</v>
      </c>
      <c r="B9" s="5"/>
      <c r="C9" s="5" t="s">
        <v>25</v>
      </c>
    </row>
    <row r="10" spans="3:11" ht="19.5" customHeight="1">
      <c r="C10" s="147" t="s">
        <v>122</v>
      </c>
      <c r="D10" s="147"/>
      <c r="E10" s="147"/>
      <c r="F10" s="147"/>
      <c r="G10" s="147"/>
      <c r="H10" s="147"/>
      <c r="I10" s="147"/>
      <c r="J10" s="147"/>
      <c r="K10" s="147"/>
    </row>
    <row r="12" spans="1:3" ht="15.75">
      <c r="A12" s="5">
        <v>3</v>
      </c>
      <c r="B12" s="5"/>
      <c r="C12" s="5" t="s">
        <v>26</v>
      </c>
    </row>
    <row r="13" ht="15.75">
      <c r="C13" s="1" t="s">
        <v>27</v>
      </c>
    </row>
    <row r="15" spans="1:3" ht="15.75">
      <c r="A15" s="5">
        <v>4</v>
      </c>
      <c r="B15" s="5"/>
      <c r="C15" s="5" t="s">
        <v>16</v>
      </c>
    </row>
    <row r="16" spans="3:11" ht="19.5" customHeight="1">
      <c r="C16" s="147" t="s">
        <v>134</v>
      </c>
      <c r="D16" s="147"/>
      <c r="E16" s="147"/>
      <c r="F16" s="147"/>
      <c r="G16" s="147"/>
      <c r="H16" s="147"/>
      <c r="I16" s="147"/>
      <c r="J16" s="147"/>
      <c r="K16" s="147"/>
    </row>
    <row r="17" spans="3:11" ht="5.25" customHeight="1">
      <c r="C17" s="73"/>
      <c r="D17" s="73"/>
      <c r="E17" s="73"/>
      <c r="F17" s="73"/>
      <c r="G17" s="73"/>
      <c r="H17" s="73"/>
      <c r="I17" s="73"/>
      <c r="J17" s="73"/>
      <c r="K17" s="73"/>
    </row>
    <row r="18" spans="3:11" ht="19.5" customHeight="1">
      <c r="C18" s="73"/>
      <c r="D18" s="73"/>
      <c r="E18" s="73"/>
      <c r="F18" s="73"/>
      <c r="G18" s="73"/>
      <c r="H18" s="73"/>
      <c r="I18" s="13" t="s">
        <v>5</v>
      </c>
      <c r="J18" s="73"/>
      <c r="K18" s="73"/>
    </row>
    <row r="19" spans="3:11" ht="5.25" customHeight="1">
      <c r="C19" s="73"/>
      <c r="D19" s="73"/>
      <c r="E19" s="73"/>
      <c r="F19" s="73"/>
      <c r="G19" s="73"/>
      <c r="H19" s="73"/>
      <c r="I19" s="73"/>
      <c r="J19" s="73"/>
      <c r="K19" s="73"/>
    </row>
    <row r="20" spans="3:11" ht="15.75" customHeight="1">
      <c r="C20" s="73" t="s">
        <v>16</v>
      </c>
      <c r="D20" s="73"/>
      <c r="E20" s="73"/>
      <c r="F20" s="73"/>
      <c r="G20" s="73"/>
      <c r="H20" s="73"/>
      <c r="I20" s="110"/>
      <c r="J20" s="73"/>
      <c r="K20" s="73"/>
    </row>
    <row r="21" spans="3:11" ht="15.75" customHeight="1">
      <c r="C21" s="147" t="s">
        <v>154</v>
      </c>
      <c r="D21" s="147"/>
      <c r="E21" s="147"/>
      <c r="F21" s="147"/>
      <c r="G21" s="147"/>
      <c r="H21" s="73"/>
      <c r="I21" s="110">
        <v>4160</v>
      </c>
      <c r="J21" s="73"/>
      <c r="K21" s="73"/>
    </row>
    <row r="22" spans="3:11" ht="15.75" customHeight="1">
      <c r="C22" s="147" t="s">
        <v>169</v>
      </c>
      <c r="D22" s="147"/>
      <c r="E22" s="147"/>
      <c r="F22" s="147"/>
      <c r="G22" s="147"/>
      <c r="H22" s="73"/>
      <c r="I22" s="110">
        <v>0</v>
      </c>
      <c r="J22" s="73"/>
      <c r="K22" s="73"/>
    </row>
    <row r="23" spans="3:11" ht="15.75" customHeight="1">
      <c r="C23" s="109" t="s">
        <v>135</v>
      </c>
      <c r="D23" s="73"/>
      <c r="E23" s="73"/>
      <c r="F23" s="73"/>
      <c r="G23" s="73"/>
      <c r="H23" s="73"/>
      <c r="I23" s="110"/>
      <c r="J23" s="73"/>
      <c r="K23" s="73"/>
    </row>
    <row r="24" spans="3:11" ht="15.75" customHeight="1">
      <c r="C24" s="147" t="s">
        <v>155</v>
      </c>
      <c r="D24" s="147"/>
      <c r="E24" s="147"/>
      <c r="F24" s="147"/>
      <c r="G24" s="147"/>
      <c r="H24" s="73"/>
      <c r="I24" s="110">
        <v>-538</v>
      </c>
      <c r="J24" s="73"/>
      <c r="K24" s="73"/>
    </row>
    <row r="25" spans="3:11" ht="15.75" customHeight="1">
      <c r="C25" s="125" t="s">
        <v>169</v>
      </c>
      <c r="D25" s="126"/>
      <c r="E25" s="126"/>
      <c r="F25" s="126"/>
      <c r="G25" s="126"/>
      <c r="H25" s="73"/>
      <c r="I25" s="110">
        <v>0</v>
      </c>
      <c r="J25" s="73"/>
      <c r="K25" s="73"/>
    </row>
    <row r="26" spans="3:11" ht="15.75" customHeight="1">
      <c r="C26" s="109" t="s">
        <v>183</v>
      </c>
      <c r="D26" s="124"/>
      <c r="E26" s="124"/>
      <c r="F26" s="124"/>
      <c r="G26" s="124"/>
      <c r="H26" s="73"/>
      <c r="I26" s="110">
        <v>133</v>
      </c>
      <c r="J26" s="73"/>
      <c r="K26" s="73"/>
    </row>
    <row r="27" spans="3:11" ht="5.25" customHeight="1">
      <c r="C27" s="73"/>
      <c r="D27" s="73"/>
      <c r="E27" s="73"/>
      <c r="F27" s="73"/>
      <c r="G27" s="73"/>
      <c r="H27" s="73"/>
      <c r="I27" s="73"/>
      <c r="J27" s="73"/>
      <c r="K27" s="73"/>
    </row>
    <row r="28" spans="3:11" ht="19.5" customHeight="1" thickBot="1">
      <c r="C28" s="73"/>
      <c r="D28" s="73"/>
      <c r="E28" s="73"/>
      <c r="F28" s="73"/>
      <c r="G28" s="73"/>
      <c r="H28" s="73"/>
      <c r="I28" s="111">
        <f>SUM(I20:I27)</f>
        <v>3755</v>
      </c>
      <c r="J28" s="73"/>
      <c r="K28" s="73"/>
    </row>
    <row r="29" spans="3:11" ht="19.5" customHeight="1" thickTop="1">
      <c r="C29" s="73"/>
      <c r="D29" s="73"/>
      <c r="E29" s="73"/>
      <c r="F29" s="73"/>
      <c r="G29" s="73"/>
      <c r="H29" s="73"/>
      <c r="I29" s="112"/>
      <c r="J29" s="73"/>
      <c r="K29" s="73"/>
    </row>
    <row r="30" spans="3:11" ht="39.75" customHeight="1">
      <c r="C30" s="147" t="s">
        <v>170</v>
      </c>
      <c r="D30" s="147"/>
      <c r="E30" s="147"/>
      <c r="F30" s="147"/>
      <c r="G30" s="147"/>
      <c r="H30" s="147"/>
      <c r="I30" s="147"/>
      <c r="J30" s="147"/>
      <c r="K30" s="147"/>
    </row>
    <row r="31" ht="15.75" customHeight="1"/>
    <row r="32" spans="1:3" ht="15.75">
      <c r="A32" s="5">
        <v>5</v>
      </c>
      <c r="B32" s="5"/>
      <c r="C32" s="5" t="s">
        <v>171</v>
      </c>
    </row>
    <row r="33" spans="3:11" ht="16.5" customHeight="1">
      <c r="C33" s="153" t="s">
        <v>184</v>
      </c>
      <c r="D33" s="153"/>
      <c r="E33" s="153"/>
      <c r="F33" s="153"/>
      <c r="G33" s="153"/>
      <c r="H33" s="153"/>
      <c r="I33" s="153"/>
      <c r="J33" s="153"/>
      <c r="K33" s="153"/>
    </row>
    <row r="34" spans="3:11" ht="16.5" customHeight="1">
      <c r="C34" s="8"/>
      <c r="D34" s="8"/>
      <c r="E34" s="8"/>
      <c r="F34" s="8"/>
      <c r="G34" s="8"/>
      <c r="H34" s="8"/>
      <c r="I34" s="8"/>
      <c r="J34" s="8"/>
      <c r="K34" s="8"/>
    </row>
    <row r="35" spans="3:11" ht="16.5" customHeight="1">
      <c r="C35" s="8"/>
      <c r="D35" s="8"/>
      <c r="E35" s="8"/>
      <c r="F35" s="8"/>
      <c r="G35" s="8"/>
      <c r="H35" s="7" t="s">
        <v>185</v>
      </c>
      <c r="I35" s="7" t="s">
        <v>149</v>
      </c>
      <c r="J35" s="8"/>
      <c r="K35" s="8"/>
    </row>
    <row r="36" spans="3:11" ht="16.5" customHeight="1">
      <c r="C36" s="8"/>
      <c r="D36" s="8"/>
      <c r="E36" s="8"/>
      <c r="F36" s="8"/>
      <c r="G36" s="8"/>
      <c r="H36" s="7">
        <v>2002</v>
      </c>
      <c r="I36" s="7">
        <v>2002</v>
      </c>
      <c r="J36" s="8"/>
      <c r="K36" s="8"/>
    </row>
    <row r="37" spans="3:11" ht="16.5" customHeight="1">
      <c r="C37" s="8"/>
      <c r="D37" s="8"/>
      <c r="E37" s="8"/>
      <c r="F37" s="8"/>
      <c r="G37" s="8"/>
      <c r="H37" s="7" t="s">
        <v>5</v>
      </c>
      <c r="I37" s="7" t="s">
        <v>5</v>
      </c>
      <c r="J37" s="8"/>
      <c r="K37" s="8"/>
    </row>
    <row r="38" spans="3:11" ht="16.5" customHeight="1">
      <c r="C38" s="8"/>
      <c r="D38" s="8"/>
      <c r="E38" s="8"/>
      <c r="F38" s="8"/>
      <c r="G38" s="8"/>
      <c r="H38" s="8"/>
      <c r="I38" s="8"/>
      <c r="J38" s="8"/>
      <c r="K38" s="8"/>
    </row>
    <row r="39" spans="3:11" ht="16.5" customHeight="1">
      <c r="C39" s="1" t="s">
        <v>186</v>
      </c>
      <c r="D39" s="8"/>
      <c r="E39" s="8"/>
      <c r="F39" s="8"/>
      <c r="G39" s="8"/>
      <c r="H39" s="119" t="s">
        <v>163</v>
      </c>
      <c r="I39" s="121" t="s">
        <v>163</v>
      </c>
      <c r="J39" s="8"/>
      <c r="K39" s="8"/>
    </row>
    <row r="40" spans="3:11" ht="16.5" customHeight="1">
      <c r="C40" s="1" t="s">
        <v>187</v>
      </c>
      <c r="D40" s="8"/>
      <c r="E40" s="8"/>
      <c r="F40" s="8"/>
      <c r="G40" s="8"/>
      <c r="H40" s="118">
        <v>538</v>
      </c>
      <c r="I40" s="118">
        <v>538</v>
      </c>
      <c r="J40" s="8"/>
      <c r="K40" s="8"/>
    </row>
    <row r="41" spans="3:11" ht="4.5" customHeight="1" thickBot="1">
      <c r="C41" s="8"/>
      <c r="D41" s="8"/>
      <c r="E41" s="8"/>
      <c r="F41" s="8"/>
      <c r="G41" s="8"/>
      <c r="H41" s="48"/>
      <c r="I41" s="48"/>
      <c r="J41" s="8"/>
      <c r="K41" s="8"/>
    </row>
    <row r="43" spans="1:3" ht="15.75">
      <c r="A43" s="5">
        <v>6</v>
      </c>
      <c r="B43" s="5"/>
      <c r="C43" s="5" t="s">
        <v>28</v>
      </c>
    </row>
    <row r="44" spans="1:11" ht="16.5" customHeight="1">
      <c r="A44" s="13" t="s">
        <v>29</v>
      </c>
      <c r="C44" s="127" t="s">
        <v>150</v>
      </c>
      <c r="D44" s="127"/>
      <c r="E44" s="127"/>
      <c r="F44" s="127"/>
      <c r="G44" s="127"/>
      <c r="H44" s="127"/>
      <c r="I44" s="127"/>
      <c r="J44" s="127"/>
      <c r="K44" s="127"/>
    </row>
    <row r="45" ht="10.5" customHeight="1">
      <c r="A45" s="13"/>
    </row>
    <row r="46" spans="1:9" ht="17.25" customHeight="1">
      <c r="A46" s="13"/>
      <c r="H46" s="7" t="s">
        <v>185</v>
      </c>
      <c r="I46" s="7" t="s">
        <v>149</v>
      </c>
    </row>
    <row r="47" spans="1:9" ht="17.25" customHeight="1">
      <c r="A47" s="13"/>
      <c r="H47" s="7">
        <v>2002</v>
      </c>
      <c r="I47" s="7">
        <v>2002</v>
      </c>
    </row>
    <row r="48" spans="1:9" ht="16.5" customHeight="1">
      <c r="A48" s="13"/>
      <c r="H48" s="7" t="s">
        <v>5</v>
      </c>
      <c r="I48" s="7" t="s">
        <v>5</v>
      </c>
    </row>
    <row r="49" ht="16.5" customHeight="1">
      <c r="A49" s="13"/>
    </row>
    <row r="50" spans="1:9" ht="15" customHeight="1">
      <c r="A50" s="13"/>
      <c r="C50" s="1" t="s">
        <v>30</v>
      </c>
      <c r="H50" s="119" t="s">
        <v>163</v>
      </c>
      <c r="I50" s="121" t="s">
        <v>163</v>
      </c>
    </row>
    <row r="51" spans="1:9" ht="15.75">
      <c r="A51" s="13"/>
      <c r="C51" s="1" t="s">
        <v>151</v>
      </c>
      <c r="H51" s="118">
        <v>47706</v>
      </c>
      <c r="I51" s="16">
        <f>14167+47706</f>
        <v>61873</v>
      </c>
    </row>
    <row r="52" spans="1:9" ht="15.75">
      <c r="A52" s="13"/>
      <c r="C52" s="1" t="s">
        <v>172</v>
      </c>
      <c r="H52" s="118">
        <v>33288</v>
      </c>
      <c r="I52" s="12">
        <f>9737+33288</f>
        <v>43025</v>
      </c>
    </row>
    <row r="53" spans="1:9" ht="5.25" customHeight="1" thickBot="1">
      <c r="A53" s="13"/>
      <c r="H53" s="48"/>
      <c r="I53" s="48"/>
    </row>
    <row r="54" spans="1:9" ht="15.75" customHeight="1" thickTop="1">
      <c r="A54" s="13"/>
      <c r="H54" s="11"/>
      <c r="I54" s="11"/>
    </row>
    <row r="55" spans="1:11" ht="15.75" customHeight="1">
      <c r="A55" s="149" t="s">
        <v>33</v>
      </c>
      <c r="B55" s="146"/>
      <c r="C55" s="146"/>
      <c r="D55" s="146"/>
      <c r="E55" s="146"/>
      <c r="F55" s="146"/>
      <c r="G55" s="146"/>
      <c r="H55" s="146"/>
      <c r="I55" s="146"/>
      <c r="J55" s="146"/>
      <c r="K55" s="146"/>
    </row>
    <row r="56" spans="1:9" ht="15.75" customHeight="1">
      <c r="A56" s="13"/>
      <c r="H56" s="11"/>
      <c r="I56" s="11"/>
    </row>
    <row r="57" ht="15.75">
      <c r="A57" s="13"/>
    </row>
    <row r="58" spans="1:3" ht="15.75">
      <c r="A58" s="13" t="s">
        <v>31</v>
      </c>
      <c r="C58" s="1" t="s">
        <v>188</v>
      </c>
    </row>
    <row r="59" ht="5.25" customHeight="1">
      <c r="A59" s="13"/>
    </row>
    <row r="60" spans="1:9" ht="15.75">
      <c r="A60" s="13"/>
      <c r="I60" s="13" t="s">
        <v>5</v>
      </c>
    </row>
    <row r="61" ht="5.25" customHeight="1">
      <c r="A61" s="13"/>
    </row>
    <row r="62" spans="1:9" ht="15.75">
      <c r="A62" s="13"/>
      <c r="C62" s="1" t="s">
        <v>32</v>
      </c>
      <c r="I62" s="3">
        <v>98904</v>
      </c>
    </row>
    <row r="63" spans="1:9" ht="15.75">
      <c r="A63" s="13"/>
      <c r="C63" s="1" t="s">
        <v>101</v>
      </c>
      <c r="I63" s="71" t="s">
        <v>102</v>
      </c>
    </row>
    <row r="64" ht="5.25" customHeight="1">
      <c r="A64" s="13"/>
    </row>
    <row r="65" spans="1:9" ht="19.5" customHeight="1" thickBot="1">
      <c r="A65" s="13"/>
      <c r="C65" s="1" t="s">
        <v>103</v>
      </c>
      <c r="I65" s="20">
        <f>+I62+K63</f>
        <v>98904</v>
      </c>
    </row>
    <row r="66" ht="16.5" thickTop="1">
      <c r="A66" s="13"/>
    </row>
    <row r="67" spans="3:9" ht="16.5" thickBot="1">
      <c r="C67" s="1" t="s">
        <v>104</v>
      </c>
      <c r="I67" s="56">
        <v>202125</v>
      </c>
    </row>
    <row r="68" ht="16.5" thickTop="1"/>
    <row r="69" spans="1:3" ht="15.75">
      <c r="A69" s="5">
        <v>7</v>
      </c>
      <c r="B69" s="5"/>
      <c r="C69" s="5" t="s">
        <v>34</v>
      </c>
    </row>
    <row r="70" spans="3:11" ht="23.25" customHeight="1">
      <c r="C70" s="147" t="s">
        <v>173</v>
      </c>
      <c r="D70" s="147"/>
      <c r="E70" s="147"/>
      <c r="F70" s="147"/>
      <c r="G70" s="147"/>
      <c r="H70" s="147"/>
      <c r="I70" s="147"/>
      <c r="J70" s="147"/>
      <c r="K70" s="147"/>
    </row>
    <row r="71" spans="3:11" ht="17.25" customHeight="1">
      <c r="C71" s="73"/>
      <c r="D71" s="73"/>
      <c r="E71" s="73"/>
      <c r="F71" s="73"/>
      <c r="G71" s="73"/>
      <c r="H71" s="73"/>
      <c r="I71" s="73"/>
      <c r="J71" s="73"/>
      <c r="K71" s="73"/>
    </row>
    <row r="72" spans="1:11" ht="35.25" customHeight="1">
      <c r="A72" s="74">
        <v>8</v>
      </c>
      <c r="B72" s="5"/>
      <c r="C72" s="150" t="s">
        <v>105</v>
      </c>
      <c r="D72" s="150"/>
      <c r="E72" s="150"/>
      <c r="F72" s="150"/>
      <c r="G72" s="150"/>
      <c r="H72" s="150"/>
      <c r="I72" s="150"/>
      <c r="J72" s="150"/>
      <c r="K72" s="150"/>
    </row>
    <row r="73" spans="1:11" ht="22.5" customHeight="1">
      <c r="A73" s="14"/>
      <c r="C73" s="147" t="s">
        <v>129</v>
      </c>
      <c r="D73" s="147"/>
      <c r="E73" s="147"/>
      <c r="F73" s="147"/>
      <c r="G73" s="147"/>
      <c r="H73" s="147"/>
      <c r="I73" s="147"/>
      <c r="J73" s="147"/>
      <c r="K73" s="147"/>
    </row>
    <row r="74" spans="1:11" ht="15.75" customHeight="1">
      <c r="A74" s="89"/>
      <c r="B74" s="6"/>
      <c r="C74" s="6"/>
      <c r="D74" s="6"/>
      <c r="E74" s="6"/>
      <c r="F74" s="6"/>
      <c r="G74" s="6"/>
      <c r="H74" s="6"/>
      <c r="I74" s="6"/>
      <c r="J74" s="6"/>
      <c r="K74" s="6"/>
    </row>
    <row r="75" spans="1:3" ht="15.75">
      <c r="A75" s="5">
        <v>9</v>
      </c>
      <c r="B75" s="5"/>
      <c r="C75" s="5" t="s">
        <v>114</v>
      </c>
    </row>
    <row r="76" spans="3:11" ht="21.75" customHeight="1">
      <c r="C76" s="147" t="s">
        <v>174</v>
      </c>
      <c r="D76" s="147"/>
      <c r="E76" s="147"/>
      <c r="F76" s="147"/>
      <c r="G76" s="147"/>
      <c r="H76" s="147"/>
      <c r="I76" s="147"/>
      <c r="J76" s="147"/>
      <c r="K76" s="147"/>
    </row>
    <row r="77" ht="15.75" hidden="1"/>
    <row r="78" spans="3:10" ht="15.75" hidden="1">
      <c r="C78" s="52"/>
      <c r="D78" s="154"/>
      <c r="E78" s="155"/>
      <c r="F78" s="52" t="s">
        <v>37</v>
      </c>
      <c r="G78" s="52" t="s">
        <v>38</v>
      </c>
      <c r="H78" s="52" t="s">
        <v>39</v>
      </c>
      <c r="I78" s="154"/>
      <c r="J78" s="155"/>
    </row>
    <row r="79" spans="3:10" ht="15.75" hidden="1">
      <c r="C79" s="53"/>
      <c r="D79" s="151" t="s">
        <v>36</v>
      </c>
      <c r="E79" s="152"/>
      <c r="F79" s="53" t="s">
        <v>112</v>
      </c>
      <c r="G79" s="53" t="s">
        <v>112</v>
      </c>
      <c r="H79" s="53" t="s">
        <v>112</v>
      </c>
      <c r="I79" s="151" t="s">
        <v>40</v>
      </c>
      <c r="J79" s="152"/>
    </row>
    <row r="80" spans="3:10" ht="15.75" hidden="1">
      <c r="C80" s="53" t="s">
        <v>41</v>
      </c>
      <c r="D80" s="151" t="s">
        <v>42</v>
      </c>
      <c r="E80" s="152"/>
      <c r="F80" s="53" t="s">
        <v>116</v>
      </c>
      <c r="G80" s="53" t="s">
        <v>116</v>
      </c>
      <c r="H80" s="53" t="s">
        <v>116</v>
      </c>
      <c r="I80" s="151" t="s">
        <v>43</v>
      </c>
      <c r="J80" s="152"/>
    </row>
    <row r="81" spans="3:10" ht="18.75" customHeight="1" hidden="1">
      <c r="C81" s="54"/>
      <c r="D81" s="156" t="s">
        <v>115</v>
      </c>
      <c r="E81" s="157"/>
      <c r="F81" s="54" t="s">
        <v>44</v>
      </c>
      <c r="G81" s="54" t="s">
        <v>44</v>
      </c>
      <c r="H81" s="54" t="s">
        <v>44</v>
      </c>
      <c r="I81" s="156" t="s">
        <v>44</v>
      </c>
      <c r="J81" s="157"/>
    </row>
    <row r="82" spans="3:10" ht="7.5" customHeight="1" hidden="1">
      <c r="C82" s="49"/>
      <c r="D82" s="10"/>
      <c r="E82" s="9"/>
      <c r="F82" s="50"/>
      <c r="G82" s="50"/>
      <c r="H82" s="50"/>
      <c r="I82" s="10"/>
      <c r="J82" s="9"/>
    </row>
    <row r="83" spans="3:10" ht="15.75" customHeight="1" hidden="1">
      <c r="C83" s="49" t="s">
        <v>156</v>
      </c>
      <c r="D83" s="72">
        <v>24000</v>
      </c>
      <c r="E83" s="9"/>
      <c r="F83" s="97">
        <v>1.42</v>
      </c>
      <c r="G83" s="97">
        <v>1.58</v>
      </c>
      <c r="H83" s="97">
        <v>1.4892</v>
      </c>
      <c r="I83" s="72">
        <v>35740</v>
      </c>
      <c r="J83" s="9"/>
    </row>
    <row r="84" spans="3:10" ht="15.75" customHeight="1" hidden="1">
      <c r="C84" s="49" t="s">
        <v>157</v>
      </c>
      <c r="D84" s="72">
        <v>17000</v>
      </c>
      <c r="E84" s="9"/>
      <c r="F84" s="97">
        <v>1.51</v>
      </c>
      <c r="G84" s="97">
        <v>1.58</v>
      </c>
      <c r="H84" s="97">
        <v>1.5306</v>
      </c>
      <c r="I84" s="72">
        <v>26021</v>
      </c>
      <c r="J84" s="9"/>
    </row>
    <row r="85" spans="3:10" ht="7.5" customHeight="1" hidden="1">
      <c r="C85" s="55"/>
      <c r="D85" s="57"/>
      <c r="E85" s="58"/>
      <c r="F85" s="51"/>
      <c r="G85" s="51"/>
      <c r="H85" s="51"/>
      <c r="I85" s="57"/>
      <c r="J85" s="70"/>
    </row>
    <row r="87" spans="1:3" ht="15.75">
      <c r="A87" s="5">
        <v>10</v>
      </c>
      <c r="B87" s="5"/>
      <c r="C87" s="5" t="s">
        <v>45</v>
      </c>
    </row>
    <row r="88" ht="15.75">
      <c r="C88" s="1" t="s">
        <v>189</v>
      </c>
    </row>
    <row r="89" ht="7.5" customHeight="1"/>
    <row r="90" ht="15.75">
      <c r="I90" s="13" t="s">
        <v>5</v>
      </c>
    </row>
    <row r="91" spans="3:9" ht="15.75">
      <c r="C91" s="5" t="s">
        <v>108</v>
      </c>
      <c r="I91" s="3"/>
    </row>
    <row r="92" spans="3:9" ht="15.75">
      <c r="C92" s="1" t="s">
        <v>46</v>
      </c>
      <c r="I92" s="3">
        <v>1692</v>
      </c>
    </row>
    <row r="93" spans="3:9" ht="15.75">
      <c r="C93" s="1" t="s">
        <v>47</v>
      </c>
      <c r="I93" s="3">
        <v>46646</v>
      </c>
    </row>
    <row r="94" ht="5.25" customHeight="1">
      <c r="I94" s="3"/>
    </row>
    <row r="95" ht="19.5" customHeight="1" thickBot="1">
      <c r="I95" s="20">
        <f>SUM(I92:I94)</f>
        <v>48338</v>
      </c>
    </row>
    <row r="96" ht="9" customHeight="1" thickTop="1">
      <c r="I96" s="3"/>
    </row>
    <row r="97" spans="3:9" ht="16.5" customHeight="1">
      <c r="C97" s="5" t="s">
        <v>118</v>
      </c>
      <c r="I97" s="3"/>
    </row>
    <row r="98" spans="3:9" ht="15.75">
      <c r="C98" s="1" t="s">
        <v>48</v>
      </c>
      <c r="I98" s="3"/>
    </row>
    <row r="99" spans="3:9" ht="15.75">
      <c r="C99" s="1" t="s">
        <v>119</v>
      </c>
      <c r="I99" s="3">
        <v>53200</v>
      </c>
    </row>
    <row r="100" spans="3:9" ht="15.75">
      <c r="C100" s="1" t="s">
        <v>120</v>
      </c>
      <c r="I100" s="3">
        <v>872</v>
      </c>
    </row>
    <row r="101" spans="3:9" ht="15.75">
      <c r="C101" s="1" t="s">
        <v>123</v>
      </c>
      <c r="I101" s="3">
        <v>65280</v>
      </c>
    </row>
    <row r="102" spans="3:9" ht="15.75">
      <c r="C102" s="1" t="s">
        <v>121</v>
      </c>
      <c r="I102" s="3">
        <v>1690</v>
      </c>
    </row>
    <row r="103" ht="5.25" customHeight="1">
      <c r="I103" s="3"/>
    </row>
    <row r="104" ht="16.5" thickBot="1">
      <c r="I104" s="20">
        <f>SUM(I99:I103)</f>
        <v>121042</v>
      </c>
    </row>
    <row r="105" ht="7.5" customHeight="1" thickTop="1">
      <c r="I105" s="3"/>
    </row>
    <row r="106" spans="3:9" ht="15.75">
      <c r="C106" s="1" t="s">
        <v>49</v>
      </c>
      <c r="I106" s="3"/>
    </row>
    <row r="107" spans="3:9" ht="15.75">
      <c r="C107" s="1" t="s">
        <v>123</v>
      </c>
      <c r="I107" s="3">
        <v>20900</v>
      </c>
    </row>
    <row r="108" spans="3:9" ht="15.75">
      <c r="C108" s="1" t="s">
        <v>120</v>
      </c>
      <c r="I108" s="3">
        <v>17785</v>
      </c>
    </row>
    <row r="109" ht="6" customHeight="1">
      <c r="I109" s="3"/>
    </row>
    <row r="110" ht="19.5" customHeight="1" thickBot="1">
      <c r="I110" s="20">
        <f>SUM(I107:I109)</f>
        <v>38685</v>
      </c>
    </row>
    <row r="111" ht="6.75" customHeight="1" thickTop="1">
      <c r="I111" s="90"/>
    </row>
    <row r="112" spans="3:9" ht="16.5" customHeight="1" hidden="1">
      <c r="C112" s="5" t="s">
        <v>91</v>
      </c>
      <c r="I112" s="90"/>
    </row>
    <row r="113" spans="3:9" ht="16.5" customHeight="1" hidden="1">
      <c r="C113" s="1" t="s">
        <v>48</v>
      </c>
      <c r="I113" s="90"/>
    </row>
    <row r="114" spans="3:9" ht="16.5" customHeight="1" hidden="1">
      <c r="C114" s="1" t="s">
        <v>113</v>
      </c>
      <c r="I114" s="90"/>
    </row>
    <row r="115" ht="6.75" customHeight="1" hidden="1" thickBot="1">
      <c r="I115" s="56"/>
    </row>
    <row r="116" ht="19.5" customHeight="1">
      <c r="I116" s="90"/>
    </row>
    <row r="117" ht="16.5" customHeight="1">
      <c r="I117" s="90"/>
    </row>
    <row r="118" spans="1:11" ht="19.5" customHeight="1">
      <c r="A118" s="149" t="s">
        <v>50</v>
      </c>
      <c r="B118" s="146"/>
      <c r="C118" s="146"/>
      <c r="D118" s="146"/>
      <c r="E118" s="146"/>
      <c r="F118" s="146"/>
      <c r="G118" s="146"/>
      <c r="H118" s="146"/>
      <c r="I118" s="146"/>
      <c r="J118" s="146"/>
      <c r="K118" s="146"/>
    </row>
    <row r="119" ht="15.75" customHeight="1">
      <c r="I119" s="90"/>
    </row>
    <row r="120" ht="15.75" customHeight="1">
      <c r="I120" s="90"/>
    </row>
    <row r="121" ht="15.75">
      <c r="I121" s="3"/>
    </row>
    <row r="122" spans="1:3" ht="15.75">
      <c r="A122" s="5">
        <v>11</v>
      </c>
      <c r="B122" s="5"/>
      <c r="C122" s="5" t="s">
        <v>51</v>
      </c>
    </row>
    <row r="123" spans="3:11" ht="33.75" customHeight="1">
      <c r="C123" s="147" t="s">
        <v>190</v>
      </c>
      <c r="D123" s="147"/>
      <c r="E123" s="147"/>
      <c r="F123" s="147"/>
      <c r="G123" s="147"/>
      <c r="H123" s="147"/>
      <c r="I123" s="147"/>
      <c r="J123" s="147"/>
      <c r="K123" s="147"/>
    </row>
    <row r="124" ht="5.25" customHeight="1"/>
    <row r="125" ht="15.75">
      <c r="I125" s="13" t="s">
        <v>5</v>
      </c>
    </row>
    <row r="126" ht="4.5" customHeight="1"/>
    <row r="127" spans="3:9" ht="15.75">
      <c r="C127" s="1" t="s">
        <v>106</v>
      </c>
      <c r="I127" s="3">
        <v>53200</v>
      </c>
    </row>
    <row r="128" ht="5.25" customHeight="1" thickBot="1">
      <c r="I128" s="56"/>
    </row>
    <row r="129" ht="9" customHeight="1" thickTop="1"/>
    <row r="130" spans="3:11" ht="1.5" customHeight="1" hidden="1">
      <c r="C130" s="147"/>
      <c r="D130" s="147"/>
      <c r="E130" s="147"/>
      <c r="F130" s="147"/>
      <c r="G130" s="147"/>
      <c r="H130" s="147"/>
      <c r="I130" s="147"/>
      <c r="J130" s="147"/>
      <c r="K130" s="147"/>
    </row>
    <row r="131" spans="3:11" ht="13.5" customHeight="1">
      <c r="C131" s="73"/>
      <c r="D131" s="73"/>
      <c r="E131" s="73"/>
      <c r="F131" s="73"/>
      <c r="G131" s="73"/>
      <c r="H131" s="73"/>
      <c r="I131" s="73"/>
      <c r="J131" s="73"/>
      <c r="K131" s="73"/>
    </row>
    <row r="132" spans="1:3" ht="15" customHeight="1">
      <c r="A132" s="5">
        <v>12</v>
      </c>
      <c r="B132" s="5"/>
      <c r="C132" s="5" t="s">
        <v>52</v>
      </c>
    </row>
    <row r="133" spans="3:11" ht="33.75" customHeight="1">
      <c r="C133" s="147" t="s">
        <v>191</v>
      </c>
      <c r="D133" s="147"/>
      <c r="E133" s="147"/>
      <c r="F133" s="147"/>
      <c r="G133" s="147"/>
      <c r="H133" s="147"/>
      <c r="I133" s="147"/>
      <c r="J133" s="147"/>
      <c r="K133" s="147"/>
    </row>
    <row r="135" spans="1:3" ht="15.75">
      <c r="A135" s="5">
        <v>13</v>
      </c>
      <c r="B135" s="5"/>
      <c r="C135" s="5" t="s">
        <v>53</v>
      </c>
    </row>
    <row r="136" spans="3:11" ht="36.75" customHeight="1">
      <c r="C136" s="147" t="s">
        <v>192</v>
      </c>
      <c r="D136" s="147"/>
      <c r="E136" s="147"/>
      <c r="F136" s="147"/>
      <c r="G136" s="147"/>
      <c r="H136" s="147"/>
      <c r="I136" s="147"/>
      <c r="J136" s="147"/>
      <c r="K136" s="147"/>
    </row>
    <row r="137" spans="3:11" ht="9.75" customHeight="1">
      <c r="C137" s="73"/>
      <c r="D137" s="73"/>
      <c r="E137" s="73"/>
      <c r="F137" s="73"/>
      <c r="G137" s="73"/>
      <c r="H137" s="73"/>
      <c r="I137" s="73"/>
      <c r="J137" s="73"/>
      <c r="K137" s="73"/>
    </row>
    <row r="138" spans="3:11" ht="49.5" customHeight="1" hidden="1">
      <c r="C138" s="147"/>
      <c r="D138" s="147"/>
      <c r="E138" s="147"/>
      <c r="F138" s="147"/>
      <c r="G138" s="147"/>
      <c r="H138" s="147"/>
      <c r="I138" s="147"/>
      <c r="J138" s="147"/>
      <c r="K138" s="147"/>
    </row>
    <row r="139" ht="15" customHeight="1"/>
    <row r="140" spans="1:3" ht="15.75">
      <c r="A140" s="5">
        <v>14</v>
      </c>
      <c r="B140" s="5"/>
      <c r="C140" s="5" t="s">
        <v>109</v>
      </c>
    </row>
    <row r="141" ht="5.25" customHeight="1"/>
    <row r="142" spans="3:8" ht="54.75" customHeight="1">
      <c r="C142" s="82"/>
      <c r="D142" s="85"/>
      <c r="E142" s="83"/>
      <c r="F142" s="86" t="s">
        <v>152</v>
      </c>
      <c r="G142" s="84" t="s">
        <v>164</v>
      </c>
      <c r="H142" s="86" t="s">
        <v>117</v>
      </c>
    </row>
    <row r="143" spans="3:8" ht="7.5" customHeight="1">
      <c r="C143" s="10"/>
      <c r="D143" s="75"/>
      <c r="E143" s="75"/>
      <c r="F143" s="49"/>
      <c r="G143" s="78"/>
      <c r="H143" s="87"/>
    </row>
    <row r="144" spans="3:8" ht="15.75">
      <c r="C144" s="10" t="s">
        <v>94</v>
      </c>
      <c r="D144" s="11"/>
      <c r="E144" s="11"/>
      <c r="F144" s="79">
        <v>95976</v>
      </c>
      <c r="G144" s="23">
        <v>4114</v>
      </c>
      <c r="H144" s="79">
        <v>106522</v>
      </c>
    </row>
    <row r="145" spans="3:8" ht="15.75">
      <c r="C145" s="10" t="s">
        <v>124</v>
      </c>
      <c r="D145" s="11"/>
      <c r="E145" s="11"/>
      <c r="F145" s="79">
        <v>106164</v>
      </c>
      <c r="G145" s="23">
        <v>3959</v>
      </c>
      <c r="H145" s="79">
        <v>218313</v>
      </c>
    </row>
    <row r="146" spans="3:12" ht="15.75">
      <c r="C146" s="10" t="s">
        <v>95</v>
      </c>
      <c r="D146" s="11"/>
      <c r="E146" s="11"/>
      <c r="F146" s="79">
        <v>48026</v>
      </c>
      <c r="G146" s="23">
        <v>-1040</v>
      </c>
      <c r="H146" s="79">
        <f>167377+1754</f>
        <v>169131</v>
      </c>
      <c r="L146" s="5"/>
    </row>
    <row r="147" spans="3:12" ht="15.75">
      <c r="C147" s="10" t="s">
        <v>96</v>
      </c>
      <c r="D147" s="11"/>
      <c r="E147" s="11"/>
      <c r="F147" s="79">
        <v>1037</v>
      </c>
      <c r="G147" s="23">
        <v>40669</v>
      </c>
      <c r="H147" s="79">
        <f>555047+119-192208</f>
        <v>362958</v>
      </c>
      <c r="L147" s="5"/>
    </row>
    <row r="148" spans="3:8" ht="5.25" customHeight="1">
      <c r="C148" s="10"/>
      <c r="D148" s="11"/>
      <c r="E148" s="11"/>
      <c r="F148" s="79"/>
      <c r="G148" s="23"/>
      <c r="H148" s="79"/>
    </row>
    <row r="149" spans="3:8" ht="18" customHeight="1">
      <c r="C149" s="76"/>
      <c r="D149" s="77"/>
      <c r="E149" s="77"/>
      <c r="F149" s="80">
        <f>SUM(F144:F148)</f>
        <v>251203</v>
      </c>
      <c r="G149" s="81">
        <f>SUM(G144:G148)</f>
        <v>47702</v>
      </c>
      <c r="H149" s="80">
        <f>SUM(H144:H147)</f>
        <v>856924</v>
      </c>
    </row>
    <row r="150" spans="6:8" ht="6.75" customHeight="1">
      <c r="F150" s="3"/>
      <c r="G150" s="3"/>
      <c r="H150" s="3"/>
    </row>
    <row r="151" spans="6:8" ht="15.75" customHeight="1">
      <c r="F151" s="3"/>
      <c r="G151" s="3"/>
      <c r="H151" s="3"/>
    </row>
    <row r="152" spans="1:11" ht="15.75">
      <c r="A152" s="5">
        <v>15</v>
      </c>
      <c r="B152" s="5"/>
      <c r="C152" s="150" t="s">
        <v>107</v>
      </c>
      <c r="D152" s="150"/>
      <c r="E152" s="150"/>
      <c r="F152" s="150"/>
      <c r="G152" s="150"/>
      <c r="H152" s="150"/>
      <c r="I152" s="150"/>
      <c r="J152" s="150"/>
      <c r="K152" s="150"/>
    </row>
    <row r="153" spans="3:11" ht="69.75" customHeight="1">
      <c r="C153" s="147" t="s">
        <v>200</v>
      </c>
      <c r="D153" s="147"/>
      <c r="E153" s="147"/>
      <c r="F153" s="147"/>
      <c r="G153" s="147"/>
      <c r="H153" s="147"/>
      <c r="I153" s="147"/>
      <c r="J153" s="147"/>
      <c r="K153" s="147"/>
    </row>
    <row r="154" ht="15.75" customHeight="1"/>
    <row r="155" spans="1:3" ht="15.75" customHeight="1">
      <c r="A155" s="5">
        <v>16</v>
      </c>
      <c r="B155" s="5"/>
      <c r="C155" s="5" t="s">
        <v>54</v>
      </c>
    </row>
    <row r="156" spans="1:11" s="91" customFormat="1" ht="39.75" customHeight="1">
      <c r="A156" s="74"/>
      <c r="B156" s="74"/>
      <c r="C156" s="147" t="s">
        <v>195</v>
      </c>
      <c r="D156" s="147"/>
      <c r="E156" s="147"/>
      <c r="F156" s="147"/>
      <c r="G156" s="147"/>
      <c r="H156" s="147"/>
      <c r="I156" s="147"/>
      <c r="J156" s="147"/>
      <c r="K156" s="147"/>
    </row>
    <row r="157" spans="3:11" ht="13.5" customHeight="1">
      <c r="C157" s="147"/>
      <c r="D157" s="147"/>
      <c r="E157" s="147"/>
      <c r="F157" s="147"/>
      <c r="G157" s="147"/>
      <c r="H157" s="147"/>
      <c r="I157" s="147"/>
      <c r="J157" s="147"/>
      <c r="K157" s="147"/>
    </row>
    <row r="159" spans="3:11" ht="15.75">
      <c r="C159" s="59"/>
      <c r="D159" s="59"/>
      <c r="E159" s="59"/>
      <c r="F159" s="59"/>
      <c r="G159" s="59"/>
      <c r="H159" s="59"/>
      <c r="I159" s="59"/>
      <c r="J159" s="59"/>
      <c r="K159" s="59"/>
    </row>
    <row r="160" ht="15.75" customHeight="1"/>
    <row r="161" spans="1:11" ht="15.75" customHeight="1">
      <c r="A161" s="149" t="s">
        <v>110</v>
      </c>
      <c r="B161" s="146"/>
      <c r="C161" s="146"/>
      <c r="D161" s="146"/>
      <c r="E161" s="146"/>
      <c r="F161" s="146"/>
      <c r="G161" s="146"/>
      <c r="H161" s="146"/>
      <c r="I161" s="146"/>
      <c r="J161" s="146"/>
      <c r="K161" s="146"/>
    </row>
    <row r="162" ht="15.75" customHeight="1"/>
    <row r="163" ht="15.75" customHeight="1"/>
    <row r="164" ht="15.75" customHeight="1"/>
    <row r="165" spans="1:3" ht="15.75" customHeight="1">
      <c r="A165" s="5">
        <v>17</v>
      </c>
      <c r="C165" s="5" t="s">
        <v>153</v>
      </c>
    </row>
    <row r="166" spans="3:11" ht="52.5" customHeight="1">
      <c r="C166" s="147" t="s">
        <v>193</v>
      </c>
      <c r="D166" s="147"/>
      <c r="E166" s="147"/>
      <c r="F166" s="147"/>
      <c r="G166" s="147"/>
      <c r="H166" s="147"/>
      <c r="I166" s="147"/>
      <c r="J166" s="147"/>
      <c r="K166" s="147"/>
    </row>
    <row r="167" ht="15.75" customHeight="1"/>
    <row r="168" spans="1:11" ht="15.75" customHeight="1">
      <c r="A168" s="115">
        <v>18</v>
      </c>
      <c r="B168" s="115"/>
      <c r="C168" s="115" t="s">
        <v>35</v>
      </c>
      <c r="D168" s="116"/>
      <c r="E168" s="116"/>
      <c r="F168" s="116"/>
      <c r="G168" s="116"/>
      <c r="H168" s="116"/>
      <c r="I168" s="116"/>
      <c r="J168" s="116"/>
      <c r="K168" s="116"/>
    </row>
    <row r="169" spans="1:11" ht="42" customHeight="1">
      <c r="A169" s="116"/>
      <c r="B169" s="116"/>
      <c r="C169" s="148" t="s">
        <v>136</v>
      </c>
      <c r="D169" s="148"/>
      <c r="E169" s="148"/>
      <c r="F169" s="148"/>
      <c r="G169" s="148"/>
      <c r="H169" s="148"/>
      <c r="I169" s="148"/>
      <c r="J169" s="148"/>
      <c r="K169" s="148"/>
    </row>
    <row r="170" spans="1:11" ht="16.5" customHeight="1">
      <c r="A170" s="113"/>
      <c r="B170" s="113"/>
      <c r="C170" s="114"/>
      <c r="D170" s="114"/>
      <c r="E170" s="114"/>
      <c r="F170" s="114"/>
      <c r="G170" s="114"/>
      <c r="H170" s="114"/>
      <c r="I170" s="114"/>
      <c r="J170" s="114"/>
      <c r="K170" s="114"/>
    </row>
    <row r="171" spans="1:3" ht="15.75" customHeight="1">
      <c r="A171" s="5">
        <v>19</v>
      </c>
      <c r="B171" s="5"/>
      <c r="C171" s="5" t="s">
        <v>162</v>
      </c>
    </row>
    <row r="172" spans="3:16" ht="24.75" customHeight="1">
      <c r="C172" s="153" t="s">
        <v>175</v>
      </c>
      <c r="D172" s="153"/>
      <c r="E172" s="153"/>
      <c r="F172" s="153"/>
      <c r="G172" s="153"/>
      <c r="H172" s="153"/>
      <c r="I172" s="153"/>
      <c r="J172" s="153"/>
      <c r="K172" s="153"/>
      <c r="P172" s="4"/>
    </row>
    <row r="173" spans="3:16" ht="0.75" customHeight="1" hidden="1">
      <c r="C173" s="153"/>
      <c r="D173" s="153"/>
      <c r="E173" s="153"/>
      <c r="F173" s="153"/>
      <c r="G173" s="153"/>
      <c r="H173" s="153"/>
      <c r="I173" s="153"/>
      <c r="J173" s="153"/>
      <c r="K173" s="153"/>
      <c r="P173" s="4"/>
    </row>
    <row r="174" spans="3:11" ht="15.75" customHeight="1">
      <c r="C174" s="59"/>
      <c r="D174" s="59"/>
      <c r="E174" s="59"/>
      <c r="F174" s="59"/>
      <c r="G174" s="59"/>
      <c r="H174" s="59"/>
      <c r="I174" s="59"/>
      <c r="J174" s="59"/>
      <c r="K174" s="59"/>
    </row>
    <row r="175" spans="1:3" ht="15.75" customHeight="1">
      <c r="A175" s="5">
        <v>20</v>
      </c>
      <c r="B175" s="5"/>
      <c r="C175" s="5" t="s">
        <v>55</v>
      </c>
    </row>
    <row r="176" ht="15.75" customHeight="1">
      <c r="C176" s="1" t="s">
        <v>56</v>
      </c>
    </row>
    <row r="177" ht="15.75" customHeight="1"/>
    <row r="178" spans="1:3" ht="15.75" customHeight="1">
      <c r="A178" s="5">
        <v>21</v>
      </c>
      <c r="B178" s="5"/>
      <c r="C178" s="5" t="s">
        <v>196</v>
      </c>
    </row>
    <row r="179" spans="3:11" ht="36.75" customHeight="1">
      <c r="C179" s="147" t="s">
        <v>197</v>
      </c>
      <c r="D179" s="147"/>
      <c r="E179" s="147"/>
      <c r="F179" s="147"/>
      <c r="G179" s="147"/>
      <c r="H179" s="147"/>
      <c r="I179" s="147"/>
      <c r="J179" s="147"/>
      <c r="K179" s="147"/>
    </row>
    <row r="180" ht="15.75" customHeight="1"/>
    <row r="181" spans="1:11" ht="15.75" customHeight="1">
      <c r="A181" s="5">
        <v>22</v>
      </c>
      <c r="C181" s="5" t="s">
        <v>158</v>
      </c>
      <c r="D181" s="73"/>
      <c r="E181" s="73"/>
      <c r="F181" s="73"/>
      <c r="G181" s="73"/>
      <c r="H181" s="73"/>
      <c r="I181" s="73"/>
      <c r="J181" s="73"/>
      <c r="K181" s="73"/>
    </row>
    <row r="182" spans="1:11" ht="58.5" customHeight="1">
      <c r="A182" s="98"/>
      <c r="C182" s="147" t="s">
        <v>202</v>
      </c>
      <c r="D182" s="147"/>
      <c r="E182" s="147"/>
      <c r="F182" s="147"/>
      <c r="G182" s="147"/>
      <c r="H182" s="147"/>
      <c r="I182" s="147"/>
      <c r="J182" s="147"/>
      <c r="K182" s="147"/>
    </row>
    <row r="183" spans="1:11" ht="8.25" customHeight="1">
      <c r="A183" s="98"/>
      <c r="C183" s="147"/>
      <c r="D183" s="147"/>
      <c r="E183" s="147"/>
      <c r="F183" s="147"/>
      <c r="G183" s="147"/>
      <c r="H183" s="147"/>
      <c r="I183" s="147"/>
      <c r="J183" s="147"/>
      <c r="K183" s="147"/>
    </row>
    <row r="184" spans="1:11" ht="18.75" customHeight="1">
      <c r="A184" s="98"/>
      <c r="C184" s="147" t="s">
        <v>159</v>
      </c>
      <c r="D184" s="147"/>
      <c r="E184" s="147"/>
      <c r="F184" s="147"/>
      <c r="G184" s="147"/>
      <c r="H184" s="147"/>
      <c r="I184" s="147"/>
      <c r="J184" s="147"/>
      <c r="K184" s="147"/>
    </row>
    <row r="185" spans="1:11" ht="34.5" customHeight="1">
      <c r="A185" s="98" t="s">
        <v>160</v>
      </c>
      <c r="C185" s="147" t="s">
        <v>198</v>
      </c>
      <c r="D185" s="147"/>
      <c r="E185" s="147"/>
      <c r="F185" s="147"/>
      <c r="G185" s="147"/>
      <c r="H185" s="147"/>
      <c r="I185" s="147"/>
      <c r="J185" s="147"/>
      <c r="K185" s="147"/>
    </row>
    <row r="186" spans="1:11" ht="35.25" customHeight="1">
      <c r="A186" s="98" t="s">
        <v>6</v>
      </c>
      <c r="C186" s="147" t="s">
        <v>199</v>
      </c>
      <c r="D186" s="147"/>
      <c r="E186" s="147"/>
      <c r="F186" s="147"/>
      <c r="G186" s="147"/>
      <c r="H186" s="147"/>
      <c r="I186" s="147"/>
      <c r="J186" s="147"/>
      <c r="K186" s="147"/>
    </row>
    <row r="187" spans="1:11" ht="35.25" customHeight="1">
      <c r="A187" s="98" t="s">
        <v>8</v>
      </c>
      <c r="B187" s="120"/>
      <c r="C187" s="147" t="s">
        <v>161</v>
      </c>
      <c r="D187" s="147"/>
      <c r="E187" s="147"/>
      <c r="F187" s="147"/>
      <c r="G187" s="147"/>
      <c r="H187" s="147"/>
      <c r="I187" s="147"/>
      <c r="J187" s="147"/>
      <c r="K187" s="147"/>
    </row>
    <row r="188" spans="1:11" ht="10.5" customHeight="1">
      <c r="A188" s="98"/>
      <c r="C188" s="147"/>
      <c r="D188" s="147"/>
      <c r="E188" s="147"/>
      <c r="F188" s="147"/>
      <c r="G188" s="147"/>
      <c r="H188" s="147"/>
      <c r="I188" s="147"/>
      <c r="J188" s="147"/>
      <c r="K188" s="147"/>
    </row>
    <row r="189" spans="1:11" ht="21" customHeight="1">
      <c r="A189" s="98"/>
      <c r="C189" s="147"/>
      <c r="D189" s="147"/>
      <c r="E189" s="147"/>
      <c r="F189" s="147"/>
      <c r="G189" s="147"/>
      <c r="H189" s="147"/>
      <c r="I189" s="147"/>
      <c r="J189" s="147"/>
      <c r="K189" s="147"/>
    </row>
    <row r="190" spans="1:11" ht="13.5" customHeight="1">
      <c r="A190" s="98"/>
      <c r="C190" s="147"/>
      <c r="D190" s="147"/>
      <c r="E190" s="147"/>
      <c r="F190" s="147"/>
      <c r="G190" s="147"/>
      <c r="H190" s="147"/>
      <c r="I190" s="147"/>
      <c r="J190" s="147"/>
      <c r="K190" s="147"/>
    </row>
    <row r="191" spans="1:11" ht="1.5" customHeight="1">
      <c r="A191" s="98"/>
      <c r="C191" s="73"/>
      <c r="D191" s="73"/>
      <c r="E191" s="73"/>
      <c r="F191" s="73"/>
      <c r="G191" s="73"/>
      <c r="H191" s="73"/>
      <c r="I191" s="73"/>
      <c r="J191" s="73"/>
      <c r="K191" s="73"/>
    </row>
    <row r="192" spans="1:11" ht="9.75" customHeight="1">
      <c r="A192" s="98"/>
      <c r="C192" s="147"/>
      <c r="D192" s="147"/>
      <c r="E192" s="147"/>
      <c r="F192" s="147"/>
      <c r="G192" s="147"/>
      <c r="H192" s="147"/>
      <c r="I192" s="147"/>
      <c r="J192" s="147"/>
      <c r="K192" s="147"/>
    </row>
    <row r="193" spans="1:11" ht="0.75" customHeight="1">
      <c r="A193" s="98"/>
      <c r="C193" s="147"/>
      <c r="D193" s="147"/>
      <c r="E193" s="147"/>
      <c r="F193" s="147"/>
      <c r="G193" s="147"/>
      <c r="H193" s="147"/>
      <c r="I193" s="147"/>
      <c r="J193" s="147"/>
      <c r="K193" s="147"/>
    </row>
    <row r="194" spans="1:11" ht="0.75" customHeight="1">
      <c r="A194" s="98"/>
      <c r="C194" s="147"/>
      <c r="D194" s="147"/>
      <c r="E194" s="147"/>
      <c r="F194" s="147"/>
      <c r="G194" s="147"/>
      <c r="H194" s="147"/>
      <c r="I194" s="147"/>
      <c r="J194" s="147"/>
      <c r="K194" s="147"/>
    </row>
    <row r="195" spans="1:11" ht="4.5" customHeight="1">
      <c r="A195" s="98"/>
      <c r="C195" s="147"/>
      <c r="D195" s="147"/>
      <c r="E195" s="147"/>
      <c r="F195" s="147"/>
      <c r="G195" s="147"/>
      <c r="H195" s="147"/>
      <c r="I195" s="147"/>
      <c r="J195" s="147"/>
      <c r="K195" s="147"/>
    </row>
    <row r="196" spans="1:11" ht="0.75" customHeight="1">
      <c r="A196" s="98"/>
      <c r="C196" s="147"/>
      <c r="D196" s="147"/>
      <c r="E196" s="147"/>
      <c r="F196" s="147"/>
      <c r="G196" s="147"/>
      <c r="H196" s="147"/>
      <c r="I196" s="147"/>
      <c r="J196" s="147"/>
      <c r="K196" s="147"/>
    </row>
    <row r="197" ht="22.5" customHeight="1"/>
    <row r="198" ht="15.75">
      <c r="A198" s="1" t="s">
        <v>57</v>
      </c>
    </row>
    <row r="199" ht="15.75">
      <c r="A199" s="5" t="s">
        <v>58</v>
      </c>
    </row>
    <row r="200" ht="15.75">
      <c r="A200" s="1" t="s">
        <v>59</v>
      </c>
    </row>
    <row r="201" spans="1:2" ht="15.75">
      <c r="A201" s="88" t="s">
        <v>194</v>
      </c>
      <c r="B201" s="19"/>
    </row>
  </sheetData>
  <mergeCells count="54">
    <mergeCell ref="C185:K185"/>
    <mergeCell ref="C182:K182"/>
    <mergeCell ref="C172:K172"/>
    <mergeCell ref="C190:K190"/>
    <mergeCell ref="C186:K186"/>
    <mergeCell ref="C187:K187"/>
    <mergeCell ref="C188:K188"/>
    <mergeCell ref="C189:K189"/>
    <mergeCell ref="C184:K184"/>
    <mergeCell ref="C173:K173"/>
    <mergeCell ref="C196:K196"/>
    <mergeCell ref="C192:K192"/>
    <mergeCell ref="C193:K193"/>
    <mergeCell ref="C194:K194"/>
    <mergeCell ref="C195:K195"/>
    <mergeCell ref="A1:K1"/>
    <mergeCell ref="I78:J78"/>
    <mergeCell ref="I80:J80"/>
    <mergeCell ref="I81:J81"/>
    <mergeCell ref="D78:E78"/>
    <mergeCell ref="D80:E80"/>
    <mergeCell ref="D81:E81"/>
    <mergeCell ref="C7:K7"/>
    <mergeCell ref="C16:K16"/>
    <mergeCell ref="C10:K10"/>
    <mergeCell ref="C44:K44"/>
    <mergeCell ref="C72:K72"/>
    <mergeCell ref="C70:K70"/>
    <mergeCell ref="C30:K30"/>
    <mergeCell ref="C33:K33"/>
    <mergeCell ref="A55:K55"/>
    <mergeCell ref="C21:G21"/>
    <mergeCell ref="C22:G22"/>
    <mergeCell ref="C24:G24"/>
    <mergeCell ref="C25:G25"/>
    <mergeCell ref="C73:K73"/>
    <mergeCell ref="C76:K76"/>
    <mergeCell ref="C130:K130"/>
    <mergeCell ref="C123:K123"/>
    <mergeCell ref="A118:K118"/>
    <mergeCell ref="D79:E79"/>
    <mergeCell ref="I79:J79"/>
    <mergeCell ref="C133:K133"/>
    <mergeCell ref="C136:K136"/>
    <mergeCell ref="A161:K161"/>
    <mergeCell ref="C153:K153"/>
    <mergeCell ref="C156:K156"/>
    <mergeCell ref="C152:K152"/>
    <mergeCell ref="C157:K157"/>
    <mergeCell ref="C138:K138"/>
    <mergeCell ref="C166:K166"/>
    <mergeCell ref="C169:K169"/>
    <mergeCell ref="C183:K183"/>
    <mergeCell ref="C179:K179"/>
  </mergeCells>
  <printOptions/>
  <pageMargins left="0.7874015748031497" right="0.3937007874015748" top="0" bottom="0" header="0.5118110236220472" footer="0.5118110236220472"/>
  <pageSetup horizontalDpi="300" verticalDpi="300" orientation="portrait" paperSize="9" scale="90" r:id="rId1"/>
  <rowBreaks count="3" manualBreakCount="3">
    <brk id="54" max="10" man="1"/>
    <brk id="117" max="10" man="1"/>
    <brk id="16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Christina Liew</cp:lastModifiedBy>
  <cp:lastPrinted>2002-10-29T08:39:36Z</cp:lastPrinted>
  <dcterms:created xsi:type="dcterms:W3CDTF">1999-10-13T04:05:52Z</dcterms:created>
  <dcterms:modified xsi:type="dcterms:W3CDTF">2002-10-30T06:05:00Z</dcterms:modified>
  <cp:category/>
  <cp:version/>
  <cp:contentType/>
  <cp:contentStatus/>
</cp:coreProperties>
</file>